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urdes.carrasco\Documents\ingresos\ingresos 2022\calendarizacion\"/>
    </mc:Choice>
  </mc:AlternateContent>
  <xr:revisionPtr revIDLastSave="0" documentId="13_ncr:1_{0523E147-B5C0-49F8-ABE0-5575C20EF1FF}" xr6:coauthVersionLast="47" xr6:coauthVersionMax="47" xr10:uidLastSave="{00000000-0000-0000-0000-000000000000}"/>
  <bookViews>
    <workbookView xWindow="-120" yWindow="-120" windowWidth="29040" windowHeight="15840" xr2:uid="{524D2B88-1E45-46F1-8630-0CC8005BE870}"/>
  </bookViews>
  <sheets>
    <sheet name="B202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>#REF!</definedName>
    <definedName name="A">[1]EDORES!#REF!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'B2022'!$A$1:$Q$74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h" localSheetId="0" hidden="1">#REF!</definedName>
    <definedName name="ch" hidden="1">#REF!</definedName>
    <definedName name="combi">[8]Hoja1!$T$1:$V$289</definedName>
    <definedName name="CUENTAS">#REF!</definedName>
    <definedName name="dieciocho">[9]Mpio__Variación_del_Presupuest_!$E$1:$V$210</definedName>
    <definedName name="ENE">'[10]1997'!#REF!</definedName>
    <definedName name="ENERO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ULIO">#REF!</definedName>
    <definedName name="JULIO_96">#REF!</definedName>
    <definedName name="julio9" localSheetId="0">'[6]EDO COSTOS'!#REF!</definedName>
    <definedName name="julio9">'[6]EDO COSTOS'!#REF!</definedName>
    <definedName name="JUNIO">#REF!</definedName>
    <definedName name="JUNIO_96">#REF!</definedName>
    <definedName name="K">#REF!</definedName>
    <definedName name="LI">#REF!</definedName>
    <definedName name="marzo">#REF!</definedName>
    <definedName name="marzo99" localSheetId="0">'[6]EDO COSTOS'!#REF!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planta">[7]Bocar!#REF!</definedName>
    <definedName name="R.I.TODOS">#REF!,#REF!,#REF!,#REF!,#REF!,#REF!</definedName>
    <definedName name="RazAct">'[11]Uni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_xlnm.Print_Titles" localSheetId="0">'B2022'!$2:$6</definedName>
    <definedName name="total19">[12]anual!$A$1:$B$223</definedName>
    <definedName name="Uacum">#REF!</definedName>
    <definedName name="Umen">#REF!</definedName>
    <definedName name="Uniant">#REF!</definedName>
    <definedName name="XDO_?c1000?">#REF!</definedName>
    <definedName name="XDO_?c1000ColHeadLine1?">#REF!</definedName>
    <definedName name="XDO_?c1000ColHeadLine2?">#REF!</definedName>
    <definedName name="XDO_?c1000ColHeadLine3?">#REF!</definedName>
    <definedName name="XDO_?c1001?">#REF!</definedName>
    <definedName name="XDO_?c1001ColHeadLine1?">#REF!</definedName>
    <definedName name="XDO_?c1001ColHeadLine2?">#REF!</definedName>
    <definedName name="XDO_?c1001ColHeadLine3?">#REF!</definedName>
    <definedName name="XDO_?c1002?">#REF!</definedName>
    <definedName name="XDO_?c1002ColHeadLine1?">#REF!</definedName>
    <definedName name="XDO_?c1002ColHeadLine2?">#REF!</definedName>
    <definedName name="XDO_?c1002ColHeadLine3?">#REF!</definedName>
    <definedName name="XDO_?c1003?">#REF!</definedName>
    <definedName name="XDO_?c1003ColHeadLine1?">#REF!</definedName>
    <definedName name="XDO_?c1003ColHeadLine2?">#REF!</definedName>
    <definedName name="XDO_?c1003ColHeadLine3?">#REF!</definedName>
    <definedName name="XDO_?c1004?">#REF!</definedName>
    <definedName name="XDO_?c1004ColHeadLine1?">#REF!</definedName>
    <definedName name="XDO_?c1004ColHeadLine2?">#REF!</definedName>
    <definedName name="XDO_?c1004ColHeadLine3?">#REF!</definedName>
    <definedName name="XDO_?c1005?">#REF!</definedName>
    <definedName name="XDO_?c1005ColHeadLine1?">#REF!</definedName>
    <definedName name="XDO_?c1005ColHeadLine2?">#REF!</definedName>
    <definedName name="XDO_?c1005ColHeadLine3?">#REF!</definedName>
    <definedName name="XDO_?c1006?">#REF!</definedName>
    <definedName name="XDO_?c1006ColHeadLine1?">#REF!</definedName>
    <definedName name="XDO_?c1006ColHeadLine2?">#REF!</definedName>
    <definedName name="XDO_?c1006ColHeadLine3?">#REF!</definedName>
    <definedName name="XDO_?c1007?">#REF!</definedName>
    <definedName name="XDO_?c1007ColHeadLine1?">#REF!</definedName>
    <definedName name="XDO_?c1007ColHeadLine2?">#REF!</definedName>
    <definedName name="XDO_?c1007ColHeadLine3?">#REF!</definedName>
    <definedName name="XDO_?c1008?">#REF!</definedName>
    <definedName name="XDO_?c1008ColHeadLine1?">#REF!</definedName>
    <definedName name="XDO_?c1008ColHeadLine2?">#REF!</definedName>
    <definedName name="XDO_?c1008ColHeadLine3?">#REF!</definedName>
    <definedName name="XDO_?c1009?">#REF!</definedName>
    <definedName name="XDO_?c1009ColHeadLine1?">#REF!</definedName>
    <definedName name="XDO_?c1009ColHeadLine2?">#REF!</definedName>
    <definedName name="XDO_?c1009ColHeadLine3?">#REF!</definedName>
    <definedName name="XDO_?c1010?">#REF!</definedName>
    <definedName name="XDO_?c1010ColHeadLine1?">#REF!</definedName>
    <definedName name="XDO_?c1010ColHeadLine2?">#REF!</definedName>
    <definedName name="XDO_?c1010ColHeadLine3?">#REF!</definedName>
    <definedName name="XDO_?c1011?">#REF!</definedName>
    <definedName name="XDO_?c1011ColHeadLine1?">#REF!</definedName>
    <definedName name="XDO_?c1011ColHeadLine2?">#REF!</definedName>
    <definedName name="XDO_?c1011ColHeadLine3?">#REF!</definedName>
    <definedName name="XDO_?c1012?">#REF!</definedName>
    <definedName name="XDO_?c1012ColHeadLine1?">#REF!</definedName>
    <definedName name="XDO_?c1012ColHeadLine2?">#REF!</definedName>
    <definedName name="XDO_?c1012ColHeadLine3?">#REF!</definedName>
    <definedName name="XDO_?c1013?">#REF!</definedName>
    <definedName name="XDO_?c1013ColHeadLine1?">#REF!</definedName>
    <definedName name="XDO_?c1013ColHeadLine2?">#REF!</definedName>
    <definedName name="XDO_?c1013ColHeadLine3?">#REF!</definedName>
    <definedName name="XDO_?c1014?">#REF!</definedName>
    <definedName name="XDO_?c1014ColHeadLine1?">#REF!</definedName>
    <definedName name="XDO_?c1014ColHeadLine2?">#REF!</definedName>
    <definedName name="XDO_?c1014ColHeadLine3?">#REF!</definedName>
    <definedName name="XDO_?c1015?">#REF!</definedName>
    <definedName name="XDO_?c1015ColHeadLine1?">#REF!</definedName>
    <definedName name="XDO_?c1015ColHeadLine2?">#REF!</definedName>
    <definedName name="XDO_?c1015ColHeadLine3?">#REF!</definedName>
    <definedName name="XDO_?c1016?">#REF!</definedName>
    <definedName name="XDO_?c1016ColHeadLine1?">#REF!</definedName>
    <definedName name="XDO_?c1016ColHeadLine2?">#REF!</definedName>
    <definedName name="XDO_?c1016ColHeadLine3?">#REF!</definedName>
    <definedName name="XDO_?c1017?">#REF!</definedName>
    <definedName name="XDO_?c1017ColHeadLine1?">#REF!</definedName>
    <definedName name="XDO_?c1017ColHeadLine2?">#REF!</definedName>
    <definedName name="XDO_?c1017ColHeadLine3?">#REF!</definedName>
    <definedName name="XDO_?c1018?">#REF!</definedName>
    <definedName name="XDO_?c1018ColHeadLine1?">#REF!</definedName>
    <definedName name="XDO_?c1018ColHeadLine2?">#REF!</definedName>
    <definedName name="XDO_?c1018ColHeadLine3?">#REF!</definedName>
    <definedName name="XDO_?c1019?">#REF!</definedName>
    <definedName name="XDO_?c1019ColHeadLine1?">#REF!</definedName>
    <definedName name="XDO_?c1019ColHeadLine2?">#REF!</definedName>
    <definedName name="XDO_?c1019ColHeadLine3?">#REF!</definedName>
    <definedName name="XDO_?c1020?">#REF!</definedName>
    <definedName name="XDO_?c1020ColHeadLine1?">#REF!</definedName>
    <definedName name="XDO_?c1020ColHeadLine2?">#REF!</definedName>
    <definedName name="XDO_?c1020ColHeadLine3?">#REF!</definedName>
    <definedName name="XDO_?c1021?">#REF!</definedName>
    <definedName name="XDO_?c1021ColHeadLine1?">#REF!</definedName>
    <definedName name="XDO_?c1021ColHeadLine2?">#REF!</definedName>
    <definedName name="XDO_?c1021ColHeadLine3?">#REF!</definedName>
    <definedName name="XDO_?c1022?">#REF!</definedName>
    <definedName name="XDO_?c1022ColHeadLine1?">#REF!</definedName>
    <definedName name="XDO_?c1022ColHeadLine2?">#REF!</definedName>
    <definedName name="XDO_?c1022ColHeadLine3?">#REF!</definedName>
    <definedName name="XDO_?c1023?">#REF!</definedName>
    <definedName name="XDO_?c1023ColHeadLine1?">#REF!</definedName>
    <definedName name="XDO_?c1023ColHeadLine2?">#REF!</definedName>
    <definedName name="XDO_?c1023ColHeadLine3?">#REF!</definedName>
    <definedName name="XDO_?c1024?">#REF!</definedName>
    <definedName name="XDO_?c1024ColHeadLine1?">#REF!</definedName>
    <definedName name="XDO_?c1024ColHeadLine2?">#REF!</definedName>
    <definedName name="XDO_?c1024ColHeadLine3?">#REF!</definedName>
    <definedName name="XDO_?c1025?">#REF!</definedName>
    <definedName name="XDO_?c1025ColHeadLine1?">#REF!</definedName>
    <definedName name="XDO_?c1025ColHeadLine2?">#REF!</definedName>
    <definedName name="XDO_?c1025ColHeadLine3?">#REF!</definedName>
    <definedName name="XDO_?c1026?">#REF!</definedName>
    <definedName name="XDO_?c1026ColHeadLine1?">#REF!</definedName>
    <definedName name="XDO_?c1026ColHeadLine2?">#REF!</definedName>
    <definedName name="XDO_?c1026ColHeadLine3?">#REF!</definedName>
    <definedName name="XDO_?c1027?">#REF!</definedName>
    <definedName name="XDO_?c1027ColHeadLine1?">#REF!</definedName>
    <definedName name="XDO_?c1027ColHeadLine2?">#REF!</definedName>
    <definedName name="XDO_?c1027ColHeadLine3?">#REF!</definedName>
    <definedName name="XDO_?c1028?">#REF!</definedName>
    <definedName name="XDO_?c1028ColHeadLine1?">#REF!</definedName>
    <definedName name="XDO_?c1028ColHeadLine2?">#REF!</definedName>
    <definedName name="XDO_?c1028ColHeadLine3?">#REF!</definedName>
    <definedName name="XDO_?c1029?">#REF!</definedName>
    <definedName name="XDO_?c1029ColHeadLine1?">#REF!</definedName>
    <definedName name="XDO_?c1029ColHeadLine2?">#REF!</definedName>
    <definedName name="XDO_?c1029ColHeadLine3?">#REF!</definedName>
    <definedName name="XDO_?c1030?">#REF!</definedName>
    <definedName name="XDO_?c1030ColHeadLine1?">#REF!</definedName>
    <definedName name="XDO_?c1030ColHeadLine2?">#REF!</definedName>
    <definedName name="XDO_?c1030ColHeadLine3?">#REF!</definedName>
    <definedName name="XDO_?currency?">#REF!</definedName>
    <definedName name="XDO_?date?">#REF!</definedName>
    <definedName name="XDO_?LedgerName?">#REF!</definedName>
    <definedName name="XDO_?page?">#REF!</definedName>
    <definedName name="XDO_?period?">#REF!</definedName>
    <definedName name="XDO_?ReportContext?">#REF!</definedName>
    <definedName name="XDO_?ReportName?">#REF!</definedName>
    <definedName name="XDO_GROUP_?RptLine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70" i="1" l="1"/>
  <c r="P70" i="1"/>
  <c r="O70" i="1"/>
  <c r="N70" i="1"/>
  <c r="M70" i="1"/>
  <c r="L70" i="1"/>
  <c r="K70" i="1"/>
  <c r="J70" i="1"/>
  <c r="I70" i="1"/>
  <c r="H70" i="1"/>
  <c r="G70" i="1"/>
  <c r="F70" i="1"/>
  <c r="D70" i="1"/>
  <c r="Q65" i="1"/>
  <c r="P65" i="1"/>
  <c r="O65" i="1"/>
  <c r="N65" i="1"/>
  <c r="M65" i="1"/>
  <c r="L65" i="1"/>
  <c r="K65" i="1"/>
  <c r="J65" i="1"/>
  <c r="I65" i="1"/>
  <c r="H65" i="1"/>
  <c r="G65" i="1"/>
  <c r="F65" i="1"/>
  <c r="D65" i="1"/>
  <c r="Q63" i="1"/>
  <c r="Q62" i="1" s="1"/>
  <c r="P63" i="1"/>
  <c r="O63" i="1"/>
  <c r="N63" i="1"/>
  <c r="N62" i="1" s="1"/>
  <c r="M63" i="1"/>
  <c r="L63" i="1"/>
  <c r="K63" i="1"/>
  <c r="J63" i="1"/>
  <c r="I63" i="1"/>
  <c r="I62" i="1" s="1"/>
  <c r="H63" i="1"/>
  <c r="G63" i="1"/>
  <c r="F63" i="1"/>
  <c r="F62" i="1" s="1"/>
  <c r="D63" i="1"/>
  <c r="K62" i="1"/>
  <c r="Q59" i="1"/>
  <c r="P59" i="1"/>
  <c r="O59" i="1"/>
  <c r="N59" i="1"/>
  <c r="M59" i="1"/>
  <c r="L59" i="1"/>
  <c r="K59" i="1"/>
  <c r="J59" i="1"/>
  <c r="I59" i="1"/>
  <c r="H59" i="1"/>
  <c r="G59" i="1"/>
  <c r="G49" i="1" s="1"/>
  <c r="F59" i="1"/>
  <c r="D59" i="1"/>
  <c r="Q58" i="1"/>
  <c r="Q57" i="1"/>
  <c r="Q56" i="1"/>
  <c r="Q55" i="1"/>
  <c r="Q54" i="1"/>
  <c r="Q53" i="1"/>
  <c r="Q52" i="1"/>
  <c r="P50" i="1"/>
  <c r="P49" i="1" s="1"/>
  <c r="O50" i="1"/>
  <c r="O49" i="1" s="1"/>
  <c r="N50" i="1"/>
  <c r="N49" i="1" s="1"/>
  <c r="M50" i="1"/>
  <c r="M49" i="1" s="1"/>
  <c r="L50" i="1"/>
  <c r="K50" i="1"/>
  <c r="J50" i="1"/>
  <c r="I50" i="1"/>
  <c r="H50" i="1"/>
  <c r="G50" i="1"/>
  <c r="F50" i="1"/>
  <c r="F49" i="1" s="1"/>
  <c r="D50" i="1"/>
  <c r="D49" i="1" s="1"/>
  <c r="Q47" i="1"/>
  <c r="Q46" i="1"/>
  <c r="P45" i="1"/>
  <c r="P44" i="1" s="1"/>
  <c r="O45" i="1"/>
  <c r="O44" i="1" s="1"/>
  <c r="N45" i="1"/>
  <c r="N44" i="1" s="1"/>
  <c r="M45" i="1"/>
  <c r="L45" i="1"/>
  <c r="L44" i="1" s="1"/>
  <c r="K45" i="1"/>
  <c r="K44" i="1" s="1"/>
  <c r="J45" i="1"/>
  <c r="J44" i="1" s="1"/>
  <c r="I45" i="1"/>
  <c r="I44" i="1" s="1"/>
  <c r="H45" i="1"/>
  <c r="H44" i="1" s="1"/>
  <c r="G45" i="1"/>
  <c r="G44" i="1" s="1"/>
  <c r="F45" i="1"/>
  <c r="F44" i="1" s="1"/>
  <c r="D45" i="1"/>
  <c r="D44" i="1" s="1"/>
  <c r="M44" i="1"/>
  <c r="Q43" i="1"/>
  <c r="Q39" i="1"/>
  <c r="Q38" i="1" s="1"/>
  <c r="P39" i="1"/>
  <c r="P38" i="1" s="1"/>
  <c r="O39" i="1"/>
  <c r="O38" i="1" s="1"/>
  <c r="N39" i="1"/>
  <c r="M39" i="1"/>
  <c r="M38" i="1" s="1"/>
  <c r="L39" i="1"/>
  <c r="L38" i="1" s="1"/>
  <c r="K39" i="1"/>
  <c r="K38" i="1" s="1"/>
  <c r="J39" i="1"/>
  <c r="J38" i="1" s="1"/>
  <c r="I39" i="1"/>
  <c r="I38" i="1" s="1"/>
  <c r="H39" i="1"/>
  <c r="H38" i="1" s="1"/>
  <c r="G39" i="1"/>
  <c r="F39" i="1"/>
  <c r="F38" i="1" s="1"/>
  <c r="D39" i="1"/>
  <c r="D38" i="1" s="1"/>
  <c r="N38" i="1"/>
  <c r="Q23" i="1"/>
  <c r="P22" i="1"/>
  <c r="O22" i="1"/>
  <c r="N22" i="1"/>
  <c r="M22" i="1"/>
  <c r="L22" i="1"/>
  <c r="K22" i="1"/>
  <c r="J22" i="1"/>
  <c r="I22" i="1"/>
  <c r="H22" i="1"/>
  <c r="G22" i="1"/>
  <c r="F22" i="1"/>
  <c r="D22" i="1"/>
  <c r="Q19" i="1"/>
  <c r="Q18" i="1" s="1"/>
  <c r="P19" i="1"/>
  <c r="P18" i="1" s="1"/>
  <c r="O19" i="1"/>
  <c r="O18" i="1" s="1"/>
  <c r="N19" i="1"/>
  <c r="N18" i="1" s="1"/>
  <c r="M19" i="1"/>
  <c r="M18" i="1" s="1"/>
  <c r="L19" i="1"/>
  <c r="L18" i="1" s="1"/>
  <c r="K19" i="1"/>
  <c r="K18" i="1" s="1"/>
  <c r="J19" i="1"/>
  <c r="J18" i="1" s="1"/>
  <c r="I19" i="1"/>
  <c r="I18" i="1" s="1"/>
  <c r="H19" i="1"/>
  <c r="H18" i="1" s="1"/>
  <c r="G19" i="1"/>
  <c r="G18" i="1" s="1"/>
  <c r="F19" i="1"/>
  <c r="F18" i="1" s="1"/>
  <c r="D19" i="1"/>
  <c r="D18" i="1" s="1"/>
  <c r="Q15" i="1"/>
  <c r="P15" i="1"/>
  <c r="O15" i="1"/>
  <c r="N15" i="1"/>
  <c r="M15" i="1"/>
  <c r="L15" i="1"/>
  <c r="K15" i="1"/>
  <c r="J15" i="1"/>
  <c r="I15" i="1"/>
  <c r="H15" i="1"/>
  <c r="G15" i="1"/>
  <c r="F15" i="1"/>
  <c r="D15" i="1"/>
  <c r="Q12" i="1"/>
  <c r="P11" i="1"/>
  <c r="O11" i="1"/>
  <c r="N11" i="1"/>
  <c r="M11" i="1"/>
  <c r="L11" i="1"/>
  <c r="K11" i="1"/>
  <c r="J11" i="1"/>
  <c r="I11" i="1"/>
  <c r="H11" i="1"/>
  <c r="G11" i="1"/>
  <c r="F11" i="1"/>
  <c r="D11" i="1"/>
  <c r="Q9" i="1"/>
  <c r="P8" i="1"/>
  <c r="O8" i="1"/>
  <c r="N8" i="1"/>
  <c r="N7" i="1" s="1"/>
  <c r="M8" i="1"/>
  <c r="L8" i="1"/>
  <c r="K8" i="1"/>
  <c r="J8" i="1"/>
  <c r="J7" i="1" s="1"/>
  <c r="I8" i="1"/>
  <c r="H8" i="1"/>
  <c r="G8" i="1"/>
  <c r="F8" i="1"/>
  <c r="F7" i="1" s="1"/>
  <c r="D8" i="1"/>
  <c r="L7" i="1" l="1"/>
  <c r="D7" i="1"/>
  <c r="H62" i="1"/>
  <c r="P62" i="1"/>
  <c r="J49" i="1"/>
  <c r="L62" i="1"/>
  <c r="H7" i="1"/>
  <c r="P7" i="1"/>
  <c r="P48" i="1" s="1"/>
  <c r="K49" i="1"/>
  <c r="I7" i="1"/>
  <c r="I48" i="1" s="1"/>
  <c r="Q8" i="1"/>
  <c r="I49" i="1"/>
  <c r="D62" i="1"/>
  <c r="M62" i="1"/>
  <c r="K7" i="1"/>
  <c r="L49" i="1"/>
  <c r="G62" i="1"/>
  <c r="O62" i="1"/>
  <c r="M7" i="1"/>
  <c r="M48" i="1" s="1"/>
  <c r="Q45" i="1"/>
  <c r="Q44" i="1" s="1"/>
  <c r="G7" i="1"/>
  <c r="O7" i="1"/>
  <c r="J62" i="1"/>
  <c r="K48" i="1"/>
  <c r="K68" i="1"/>
  <c r="K73" i="1" s="1"/>
  <c r="J68" i="1"/>
  <c r="J73" i="1" s="1"/>
  <c r="L48" i="1"/>
  <c r="D48" i="1"/>
  <c r="F48" i="1"/>
  <c r="F68" i="1"/>
  <c r="F73" i="1" s="1"/>
  <c r="N48" i="1"/>
  <c r="N68" i="1"/>
  <c r="N73" i="1" s="1"/>
  <c r="O48" i="1"/>
  <c r="O68" i="1"/>
  <c r="O73" i="1" s="1"/>
  <c r="H48" i="1"/>
  <c r="P68" i="1"/>
  <c r="P73" i="1" s="1"/>
  <c r="Q11" i="1"/>
  <c r="Q22" i="1"/>
  <c r="J48" i="1"/>
  <c r="Q50" i="1"/>
  <c r="Q49" i="1" s="1"/>
  <c r="G38" i="1"/>
  <c r="H49" i="1"/>
  <c r="L68" i="1" l="1"/>
  <c r="L73" i="1" s="1"/>
  <c r="I68" i="1"/>
  <c r="I73" i="1" s="1"/>
  <c r="H68" i="1"/>
  <c r="H73" i="1" s="1"/>
  <c r="G68" i="1"/>
  <c r="G73" i="1" s="1"/>
  <c r="G48" i="1"/>
  <c r="M68" i="1"/>
  <c r="M73" i="1" s="1"/>
  <c r="Q7" i="1"/>
  <c r="Q68" i="1" s="1"/>
  <c r="Q73" i="1" s="1"/>
  <c r="D68" i="1"/>
  <c r="D73" i="1" s="1"/>
  <c r="Q48" i="1" l="1"/>
</calcChain>
</file>

<file path=xl/sharedStrings.xml><?xml version="1.0" encoding="utf-8"?>
<sst xmlns="http://schemas.openxmlformats.org/spreadsheetml/2006/main" count="79" uniqueCount="75">
  <si>
    <t>MUNICIPIO DE CHIHUAHUA
CALENDARIO DE INGRESOS DEL EJERCICIO FISCAL 2022
INGRESOS ESTIMADOS</t>
  </si>
  <si>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</si>
  <si>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</si>
  <si>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</si>
  <si>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</si>
  <si>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</si>
  <si>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</si>
  <si>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</si>
  <si>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</si>
  <si>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</si>
  <si>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</si>
  <si>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</si>
  <si>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</si>
  <si>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</si>
  <si>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IMPUESTOS</t>
  </si>
  <si>
    <t>IMPUESTOS SOBRE EL PATRIMONIO</t>
  </si>
  <si>
    <t>IMPUESTO PREDIAL</t>
  </si>
  <si>
    <t>TRASLACION DE DOMINIO</t>
  </si>
  <si>
    <t>ACCESORIOS</t>
  </si>
  <si>
    <t>RECARGOS</t>
  </si>
  <si>
    <t>MULTAS</t>
  </si>
  <si>
    <t>GASTOS DE NOTIFICACION, EJECUCION E INSPECCION FISCAL</t>
  </si>
  <si>
    <t>OTROS IMPUESTOS</t>
  </si>
  <si>
    <t>ESPECTACULOS PUBLICOS</t>
  </si>
  <si>
    <t>INFRAESTRUCTURA Y EQUIP.</t>
  </si>
  <si>
    <t>CONTRIBUCIONES DE MEJORAS</t>
  </si>
  <si>
    <t>CONTRIBUCIONES DE MEJORAS (ESP)</t>
  </si>
  <si>
    <t>CONTRIBUCIONES ESPECIALES</t>
  </si>
  <si>
    <t>IMPUESTO UNIVERSITARIO</t>
  </si>
  <si>
    <t>DERECHOS</t>
  </si>
  <si>
    <t>MERCADOS Y CENTRALES DE ABASTOS</t>
  </si>
  <si>
    <t>ARRENDAMIENTO DE BIENES</t>
  </si>
  <si>
    <t>CEMENTERIOS</t>
  </si>
  <si>
    <t>PERMISOS GANADEROS</t>
  </si>
  <si>
    <t>ALINEAMIENTO DE PREDIOS Y LICENCIAS</t>
  </si>
  <si>
    <t>LEGALIZACION DE FIRMAS Y CERTIFICADOS</t>
  </si>
  <si>
    <t>DIVERSOS (EXPEDICION DE PERMISOS Y/O AUTORIZACIONES SUBD. GOBERNACION)</t>
  </si>
  <si>
    <t>ASEO, RECOLECCION Y TRANSPORTE DE BASURA</t>
  </si>
  <si>
    <t>ALUMBRADO PUBLICO</t>
  </si>
  <si>
    <t>FIJACION DE ANUNCIOS Y PROPAGANDA COMERCIAL</t>
  </si>
  <si>
    <t>REPRODUCCIÓN Y ACCESO A LA INFORMACIÓN</t>
  </si>
  <si>
    <t>SERVICIOS DE MANT. URBANO</t>
  </si>
  <si>
    <t>SERVICIOS DE PROTECCION CIVIL</t>
  </si>
  <si>
    <t>DERECHO DE OPERACIÓN DE MAQUINAS DE VIDEO</t>
  </si>
  <si>
    <t>SERVICIOS DE VIGILANCIA ESPECIAL</t>
  </si>
  <si>
    <t>PRODUCTOS</t>
  </si>
  <si>
    <t>RENDIMIENTOS FINANCIEROS</t>
  </si>
  <si>
    <t>PRODUCTOS DERIVADOS DEL USO Y APROVECHAMIENTO DE BIENES</t>
  </si>
  <si>
    <t>ENAJENACION DE BIENES MUEBLES</t>
  </si>
  <si>
    <t>ENAJENACION DE BIENES INMUEBLES</t>
  </si>
  <si>
    <t>APROVECHAMIENTOS</t>
  </si>
  <si>
    <t>INDEMNIZACIONES</t>
  </si>
  <si>
    <t>TOTAL INGRESOS LOCALES</t>
  </si>
  <si>
    <t>PARTICIPACIONES</t>
  </si>
  <si>
    <t>FONDO GENERAL</t>
  </si>
  <si>
    <t>FONDO DE FISCALIZACION</t>
  </si>
  <si>
    <t>FONDO DE FOMENTO MUNICIPAL 70%</t>
  </si>
  <si>
    <t>FONDO DE FOMENTO MUNICIPAL 30%</t>
  </si>
  <si>
    <t>IMPUESTO ESPECIAL S/PROD. Y SERV.</t>
  </si>
  <si>
    <t>I.E.P.S. DE GASOLINA Y DIESEL</t>
  </si>
  <si>
    <t>ISR BIENES INMUEBLES</t>
  </si>
  <si>
    <t>ISR PARTICIPABLE</t>
  </si>
  <si>
    <t>INCENTIVOS DERIVADOS DE LA COLABORACION FISCAL</t>
  </si>
  <si>
    <t>IMPUESTO SOBRE TENENCIA Y/O USO DE VEHICULOS</t>
  </si>
  <si>
    <t>IMPUESTO SOBRE AUTOMOVILES NUEVOS</t>
  </si>
  <si>
    <t>APORTACIONES</t>
  </si>
  <si>
    <t>APORTACIONES ESTATALES</t>
  </si>
  <si>
    <t>FONDO PARA EL DESARROLLO SOCIOECONÓMICO MUNICIPAL (FODESEM)</t>
  </si>
  <si>
    <t>APORTACIONES FEDERALES</t>
  </si>
  <si>
    <t>FONDO DE APORTACION PARA FORTALECIMIENTO DE LOS MUNICIPIOS</t>
  </si>
  <si>
    <t>FONDO DE INFRAESTRUCTURA SOCIAL MUNICIPAL</t>
  </si>
  <si>
    <t>INGRESOS TOTALES SIN FINANCIAMIENTO</t>
  </si>
  <si>
    <t xml:space="preserve">    INGRESOS DERIVADOS DE FINANCIAMIENTOS</t>
  </si>
  <si>
    <t>EMPRESTITOS</t>
  </si>
  <si>
    <t>INGRESOS TOTALES CON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</si>
</sst>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4" fontId="3" fillId="0" borderId="0" xfId="1" applyNumberFormat="1" applyFont="1" applyAlignment="1">
      <alignment vertical="center"/>
    </xf>
    <xf numFmtId="4" fontId="4" fillId="0" borderId="0" xfId="1" applyNumberFormat="1" applyFont="1" applyAlignment="1">
      <alignment horizontal="center" vertical="center" wrapText="1"/>
    </xf>
    <xf numFmtId="4" fontId="5" fillId="2" borderId="0" xfId="1" applyNumberFormat="1" applyFont="1" applyFill="1" applyAlignment="1">
      <alignment horizontal="center" vertical="center"/>
    </xf>
    <xf numFmtId="4" fontId="5" fillId="2" borderId="0" xfId="1" applyNumberFormat="1" applyFont="1" applyFill="1" applyAlignment="1">
      <alignment horizontal="center" vertical="center" wrapText="1"/>
    </xf>
    <xf numFmtId="4" fontId="5" fillId="0" borderId="0" xfId="1" applyNumberFormat="1" applyFont="1" applyAlignment="1">
      <alignment horizontal="center" vertical="center" wrapText="1"/>
    </xf>
    <xf numFmtId="4" fontId="5" fillId="0" borderId="0" xfId="1" applyNumberFormat="1" applyFont="1" applyAlignment="1">
      <alignment vertical="center"/>
    </xf>
    <xf numFmtId="4" fontId="6" fillId="0" borderId="0" xfId="1" applyNumberFormat="1" applyFont="1" applyAlignment="1">
      <alignment vertical="center"/>
    </xf>
    <xf numFmtId="4" fontId="5" fillId="3" borderId="0" xfId="1" applyNumberFormat="1" applyFont="1" applyFill="1" applyAlignment="1">
      <alignment vertical="center"/>
    </xf>
    <xf numFmtId="4" fontId="5" fillId="4" borderId="0" xfId="1" applyNumberFormat="1" applyFont="1" applyFill="1" applyAlignment="1">
      <alignment vertical="center"/>
    </xf>
    <xf numFmtId="4" fontId="6" fillId="0" borderId="0" xfId="1" applyNumberFormat="1" applyFont="1" applyAlignment="1">
      <alignment vertical="center" wrapText="1"/>
    </xf>
    <xf numFmtId="4" fontId="7" fillId="0" borderId="0" xfId="0" applyNumberFormat="1" applyFont="1" applyAlignment="1">
      <alignment vertical="center"/>
    </xf>
    <xf numFmtId="4" fontId="5" fillId="5" borderId="0" xfId="1" applyNumberFormat="1" applyFont="1" applyFill="1" applyAlignment="1">
      <alignment vertical="center"/>
    </xf>
    <xf numFmtId="4" fontId="4" fillId="5" borderId="0" xfId="1" applyNumberFormat="1" applyFont="1" applyFill="1" applyAlignment="1">
      <alignment vertical="center"/>
    </xf>
    <xf numFmtId="164" fontId="7" fillId="0" borderId="0" xfId="0" applyNumberFormat="1" applyFont="1" applyAlignment="1">
      <alignment vertical="center"/>
    </xf>
    <xf numFmtId="4" fontId="4" fillId="0" borderId="0" xfId="1" applyNumberFormat="1" applyFont="1" applyAlignment="1">
      <alignment vertical="center"/>
    </xf>
    <xf numFmtId="4" fontId="5" fillId="6" borderId="0" xfId="1" applyNumberFormat="1" applyFont="1" applyFill="1" applyAlignment="1">
      <alignment vertical="center"/>
    </xf>
    <xf numFmtId="4" fontId="5" fillId="0" borderId="0" xfId="1" applyNumberFormat="1" applyFont="1" applyAlignment="1">
      <alignment horizontal="center" vertical="center"/>
    </xf>
    <xf numFmtId="4" fontId="2" fillId="0" borderId="0" xfId="1" applyNumberFormat="1" applyFont="1" applyAlignment="1">
      <alignment horizontal="center" vertical="center" wrapText="1"/>
    </xf>
    <xf numFmtId="4" fontId="5" fillId="4" borderId="0" xfId="1" applyNumberFormat="1" applyFont="1" applyFill="1" applyAlignment="1">
      <alignment horizontal="left" vertical="center" wrapText="1"/>
    </xf>
    <xf numFmtId="4" fontId="5" fillId="6" borderId="0" xfId="1" applyNumberFormat="1" applyFont="1" applyFill="1" applyAlignment="1">
      <alignment horizontal="center" vertical="center"/>
    </xf>
  </cellXfs>
  <cellStyles count="2">
    <cellStyle name="Normal" xfId="0" builtinId="0"/>
    <cellStyle name="Normal 3" xfId="1" xr:uid="{53D1A13A-963F-4AE7-969D-3BC2FBE669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402982</xdr:colOff>
      <xdr:row>0</xdr:row>
      <xdr:rowOff>146539</xdr:rowOff>
    </xdr:from>
    <xdr:to>
      <xdr:col>2</xdr:col>
      <xdr:colOff>1670538</xdr:colOff>
      <xdr:row>3</xdr:row>
      <xdr:rowOff>146537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A46E1F3-E9F4-444F-AF6D-D5D3833F5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463" y="146539"/>
          <a:ext cx="1267556" cy="12675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OS\ingresos\Ingresos%202021\CALENDARIZACION\calendarizacion%202021%20al%2012feb202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urdes.carrasco/Documents/INGRESOS%202019/CALENDARIZACION%202019%20PARA%20FINANCIERO%20COPIA%20VERSION%2097-200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usuario\AppData\Local\Microsoft\Windows\Temporary%20Internet%20Files\Content.Outlook\157HPYWQ\CONTROL%20FINANCIERO\INFORMES%20%202011\Documents%20and%20Settings\Eduardo%20Urueta\My%20Documents\TRANSPARENCIA%20MUNICIPAL\propuesta\PROP.EDOS%20FIN.xls?B244F9A8" TargetMode="External"/><Relationship Id="rId1" Type="http://schemas.openxmlformats.org/officeDocument/2006/relationships/externalLinkPath" Target="file:///\\B244F9A8\PROP.EDOS%20FIN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urdes.carrasco/Documents/ingresos2020/CALENDARIZACION%202020%20AL%2020%20DE%20ENERO%20DE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4"/>
      <sheetName val="Hoja1"/>
      <sheetName val="B2021"/>
      <sheetName val="cri2020"/>
      <sheetName val="anual2020"/>
      <sheetName val="B2020"/>
      <sheetName val="proy20"/>
      <sheetName val="II 7a"/>
      <sheetName val="III 7c"/>
      <sheetName val="V Monto Estimado"/>
      <sheetName val="2020 SEP"/>
      <sheetName val="PPTO CIUD"/>
    </sheetNames>
    <sheetDataSet>
      <sheetData sheetId="0"/>
      <sheetData sheetId="1">
        <row r="1">
          <cell r="T1" t="str">
            <v>CRI</v>
          </cell>
          <cell r="U1" t="str">
            <v>Base 2020</v>
          </cell>
          <cell r="V1" t="str">
            <v>Ejer 2020</v>
          </cell>
        </row>
        <row r="2">
          <cell r="T2">
            <v>120101</v>
          </cell>
          <cell r="U2">
            <v>583184745</v>
          </cell>
          <cell r="V2">
            <v>657541275</v>
          </cell>
        </row>
        <row r="3">
          <cell r="T3">
            <v>120102</v>
          </cell>
          <cell r="U3">
            <v>137003543</v>
          </cell>
          <cell r="V3">
            <v>139064018.21000001</v>
          </cell>
        </row>
        <row r="4">
          <cell r="T4">
            <v>120103</v>
          </cell>
          <cell r="U4">
            <v>11157497</v>
          </cell>
          <cell r="V4">
            <v>15978919.34</v>
          </cell>
        </row>
        <row r="5">
          <cell r="T5">
            <v>120104</v>
          </cell>
          <cell r="U5">
            <v>0</v>
          </cell>
          <cell r="V5">
            <v>0</v>
          </cell>
        </row>
        <row r="6">
          <cell r="T6">
            <v>120105</v>
          </cell>
          <cell r="U6">
            <v>0</v>
          </cell>
          <cell r="V6">
            <v>0</v>
          </cell>
        </row>
        <row r="7">
          <cell r="T7">
            <v>120106</v>
          </cell>
          <cell r="U7">
            <v>0</v>
          </cell>
          <cell r="V7">
            <v>0</v>
          </cell>
        </row>
        <row r="8">
          <cell r="T8">
            <v>120107</v>
          </cell>
          <cell r="U8">
            <v>0</v>
          </cell>
          <cell r="V8">
            <v>0</v>
          </cell>
        </row>
        <row r="9">
          <cell r="T9">
            <v>120108</v>
          </cell>
          <cell r="U9">
            <v>0</v>
          </cell>
          <cell r="V9">
            <v>0</v>
          </cell>
        </row>
        <row r="10">
          <cell r="T10">
            <v>120109</v>
          </cell>
          <cell r="U10">
            <v>0</v>
          </cell>
          <cell r="V10">
            <v>0</v>
          </cell>
        </row>
        <row r="11">
          <cell r="T11">
            <v>120201</v>
          </cell>
          <cell r="U11">
            <v>276562726</v>
          </cell>
          <cell r="V11">
            <v>284455993.67000002</v>
          </cell>
        </row>
        <row r="12">
          <cell r="T12">
            <v>120300</v>
          </cell>
          <cell r="U12">
            <v>0</v>
          </cell>
          <cell r="V12">
            <v>0</v>
          </cell>
        </row>
        <row r="13">
          <cell r="T13">
            <v>120301</v>
          </cell>
          <cell r="U13">
            <v>0</v>
          </cell>
          <cell r="V13">
            <v>85500</v>
          </cell>
        </row>
        <row r="14">
          <cell r="T14">
            <v>170101</v>
          </cell>
          <cell r="U14">
            <v>20245943</v>
          </cell>
          <cell r="V14">
            <v>8001814.9800000004</v>
          </cell>
        </row>
        <row r="15">
          <cell r="T15">
            <v>170102</v>
          </cell>
          <cell r="U15">
            <v>2572566</v>
          </cell>
          <cell r="V15">
            <v>1392172.55</v>
          </cell>
        </row>
        <row r="16">
          <cell r="T16">
            <v>170103</v>
          </cell>
          <cell r="U16">
            <v>1000484</v>
          </cell>
          <cell r="V16">
            <v>1552422.66</v>
          </cell>
        </row>
        <row r="17">
          <cell r="T17">
            <v>170104</v>
          </cell>
          <cell r="U17">
            <v>17121</v>
          </cell>
          <cell r="V17">
            <v>1042.56</v>
          </cell>
        </row>
        <row r="18">
          <cell r="T18">
            <v>170201</v>
          </cell>
          <cell r="U18">
            <v>2389731</v>
          </cell>
          <cell r="V18">
            <v>1173053.8600000001</v>
          </cell>
        </row>
        <row r="19">
          <cell r="T19">
            <v>170202</v>
          </cell>
          <cell r="U19">
            <v>993854</v>
          </cell>
          <cell r="V19">
            <v>676249.85</v>
          </cell>
        </row>
        <row r="20">
          <cell r="T20">
            <v>170203</v>
          </cell>
          <cell r="U20">
            <v>643566</v>
          </cell>
          <cell r="V20">
            <v>660678.93000000005</v>
          </cell>
        </row>
        <row r="21">
          <cell r="T21">
            <v>170204</v>
          </cell>
          <cell r="U21">
            <v>6288218</v>
          </cell>
          <cell r="V21">
            <v>4781885.41</v>
          </cell>
        </row>
        <row r="22">
          <cell r="T22">
            <v>170205</v>
          </cell>
          <cell r="U22">
            <v>0</v>
          </cell>
          <cell r="V22">
            <v>0</v>
          </cell>
        </row>
        <row r="23">
          <cell r="T23">
            <v>170206</v>
          </cell>
          <cell r="U23">
            <v>320655</v>
          </cell>
          <cell r="V23">
            <v>65527.37</v>
          </cell>
        </row>
        <row r="24">
          <cell r="T24">
            <v>170207</v>
          </cell>
          <cell r="U24">
            <v>0</v>
          </cell>
          <cell r="V24">
            <v>0</v>
          </cell>
        </row>
        <row r="25">
          <cell r="T25">
            <v>170208</v>
          </cell>
          <cell r="U25">
            <v>0</v>
          </cell>
          <cell r="V25">
            <v>0</v>
          </cell>
        </row>
        <row r="26">
          <cell r="T26">
            <v>170209</v>
          </cell>
          <cell r="U26">
            <v>34012</v>
          </cell>
          <cell r="V26">
            <v>0</v>
          </cell>
        </row>
        <row r="27">
          <cell r="T27">
            <v>170301</v>
          </cell>
          <cell r="U27">
            <v>0</v>
          </cell>
          <cell r="V27">
            <v>0</v>
          </cell>
        </row>
        <row r="28">
          <cell r="T28">
            <v>170302</v>
          </cell>
          <cell r="U28">
            <v>25797</v>
          </cell>
          <cell r="V28">
            <v>8599.68</v>
          </cell>
        </row>
        <row r="29">
          <cell r="T29">
            <v>170303</v>
          </cell>
          <cell r="U29">
            <v>0</v>
          </cell>
          <cell r="V29">
            <v>0</v>
          </cell>
        </row>
        <row r="30">
          <cell r="T30">
            <v>170304</v>
          </cell>
          <cell r="U30">
            <v>4106766</v>
          </cell>
          <cell r="V30">
            <v>5532821.3300000001</v>
          </cell>
        </row>
        <row r="31">
          <cell r="T31">
            <v>180100</v>
          </cell>
          <cell r="U31">
            <v>0</v>
          </cell>
          <cell r="V31">
            <v>0</v>
          </cell>
        </row>
        <row r="32">
          <cell r="T32">
            <v>180101</v>
          </cell>
          <cell r="U32">
            <v>159031</v>
          </cell>
          <cell r="V32">
            <v>18138</v>
          </cell>
        </row>
        <row r="33">
          <cell r="T33">
            <v>180102</v>
          </cell>
          <cell r="U33">
            <v>41963</v>
          </cell>
          <cell r="V33">
            <v>10643</v>
          </cell>
        </row>
        <row r="34">
          <cell r="T34">
            <v>180103</v>
          </cell>
          <cell r="U34">
            <v>86730</v>
          </cell>
          <cell r="V34">
            <v>27324</v>
          </cell>
        </row>
        <row r="35">
          <cell r="T35">
            <v>180104</v>
          </cell>
          <cell r="U35">
            <v>0</v>
          </cell>
          <cell r="V35">
            <v>0</v>
          </cell>
        </row>
        <row r="36">
          <cell r="T36">
            <v>180105</v>
          </cell>
          <cell r="U36">
            <v>139390</v>
          </cell>
          <cell r="V36">
            <v>1839</v>
          </cell>
        </row>
        <row r="37">
          <cell r="T37">
            <v>180106</v>
          </cell>
          <cell r="U37">
            <v>54086</v>
          </cell>
          <cell r="V37">
            <v>20852</v>
          </cell>
        </row>
        <row r="38">
          <cell r="T38">
            <v>180107</v>
          </cell>
          <cell r="U38">
            <v>963888</v>
          </cell>
          <cell r="V38">
            <v>146696</v>
          </cell>
        </row>
        <row r="39">
          <cell r="T39">
            <v>180108</v>
          </cell>
          <cell r="U39">
            <v>162129</v>
          </cell>
          <cell r="V39">
            <v>12828</v>
          </cell>
        </row>
        <row r="40">
          <cell r="T40">
            <v>180109</v>
          </cell>
          <cell r="U40">
            <v>13562</v>
          </cell>
          <cell r="V40">
            <v>1106</v>
          </cell>
        </row>
        <row r="41">
          <cell r="T41">
            <v>180110</v>
          </cell>
          <cell r="U41">
            <v>48542</v>
          </cell>
          <cell r="V41">
            <v>23543.96</v>
          </cell>
        </row>
        <row r="42">
          <cell r="T42">
            <v>180111</v>
          </cell>
          <cell r="U42">
            <v>1615826</v>
          </cell>
          <cell r="V42">
            <v>551197</v>
          </cell>
        </row>
        <row r="43">
          <cell r="T43">
            <v>180112</v>
          </cell>
          <cell r="U43">
            <v>950956</v>
          </cell>
          <cell r="V43">
            <v>458135</v>
          </cell>
        </row>
        <row r="44">
          <cell r="T44">
            <v>310101</v>
          </cell>
          <cell r="U44">
            <v>8269211</v>
          </cell>
          <cell r="V44">
            <v>8979528.3499999996</v>
          </cell>
        </row>
        <row r="45">
          <cell r="T45">
            <v>310102</v>
          </cell>
          <cell r="U45">
            <v>2169232</v>
          </cell>
          <cell r="V45">
            <v>2925270.35</v>
          </cell>
        </row>
        <row r="46">
          <cell r="T46">
            <v>310103</v>
          </cell>
          <cell r="U46">
            <v>40028246</v>
          </cell>
          <cell r="V46">
            <v>43232793.590000004</v>
          </cell>
        </row>
        <row r="47">
          <cell r="T47">
            <v>310104</v>
          </cell>
          <cell r="U47">
            <v>638506</v>
          </cell>
          <cell r="V47">
            <v>1440619.56</v>
          </cell>
        </row>
        <row r="48">
          <cell r="T48">
            <v>310105</v>
          </cell>
          <cell r="U48">
            <v>1743627</v>
          </cell>
          <cell r="V48">
            <v>2658888.15</v>
          </cell>
        </row>
        <row r="49">
          <cell r="T49">
            <v>0</v>
          </cell>
          <cell r="U49">
            <v>0</v>
          </cell>
          <cell r="V49">
            <v>0</v>
          </cell>
        </row>
        <row r="50">
          <cell r="T50">
            <v>390101</v>
          </cell>
          <cell r="U50">
            <v>3987</v>
          </cell>
          <cell r="V50">
            <v>3979.32</v>
          </cell>
        </row>
        <row r="51">
          <cell r="T51">
            <v>410101</v>
          </cell>
          <cell r="U51">
            <v>123747</v>
          </cell>
          <cell r="V51">
            <v>66271.75</v>
          </cell>
        </row>
        <row r="52">
          <cell r="T52">
            <v>410102</v>
          </cell>
          <cell r="U52">
            <v>22755</v>
          </cell>
          <cell r="V52">
            <v>18043.689999999999</v>
          </cell>
        </row>
        <row r="53">
          <cell r="T53">
            <v>410103</v>
          </cell>
          <cell r="U53">
            <v>64445</v>
          </cell>
          <cell r="V53">
            <v>16314.77</v>
          </cell>
        </row>
        <row r="54">
          <cell r="T54">
            <v>410104</v>
          </cell>
          <cell r="U54" t="str">
            <v>.</v>
          </cell>
          <cell r="V54">
            <v>0</v>
          </cell>
        </row>
        <row r="55">
          <cell r="T55">
            <v>410201</v>
          </cell>
          <cell r="U55">
            <v>273911</v>
          </cell>
          <cell r="V55">
            <v>39200</v>
          </cell>
        </row>
        <row r="56">
          <cell r="T56">
            <v>410202</v>
          </cell>
          <cell r="U56">
            <v>2306741</v>
          </cell>
          <cell r="V56">
            <v>1566141.16</v>
          </cell>
        </row>
        <row r="57">
          <cell r="T57">
            <v>410203</v>
          </cell>
          <cell r="U57">
            <v>8583</v>
          </cell>
          <cell r="V57">
            <v>3529.81</v>
          </cell>
        </row>
        <row r="58">
          <cell r="T58">
            <v>410204</v>
          </cell>
          <cell r="U58">
            <v>277955</v>
          </cell>
          <cell r="V58">
            <v>402664.72</v>
          </cell>
        </row>
        <row r="59">
          <cell r="T59">
            <v>410205</v>
          </cell>
          <cell r="U59">
            <v>0</v>
          </cell>
          <cell r="V59">
            <v>0</v>
          </cell>
        </row>
        <row r="60">
          <cell r="T60">
            <v>410301</v>
          </cell>
          <cell r="U60">
            <v>1055775</v>
          </cell>
          <cell r="V60">
            <v>1330094.7</v>
          </cell>
        </row>
        <row r="61">
          <cell r="T61">
            <v>410302</v>
          </cell>
          <cell r="U61">
            <v>1386420</v>
          </cell>
          <cell r="V61">
            <v>1262559.3899999999</v>
          </cell>
        </row>
        <row r="62">
          <cell r="T62">
            <v>410303</v>
          </cell>
          <cell r="U62">
            <v>82736</v>
          </cell>
          <cell r="V62">
            <v>20866.8</v>
          </cell>
        </row>
        <row r="63">
          <cell r="T63">
            <v>410304</v>
          </cell>
          <cell r="U63">
            <v>0</v>
          </cell>
          <cell r="V63">
            <v>0</v>
          </cell>
        </row>
        <row r="64">
          <cell r="T64">
            <v>410305</v>
          </cell>
          <cell r="U64" t="str">
            <v>.</v>
          </cell>
          <cell r="V64">
            <v>0</v>
          </cell>
        </row>
        <row r="65">
          <cell r="T65">
            <v>430101</v>
          </cell>
          <cell r="U65">
            <v>381422</v>
          </cell>
          <cell r="V65">
            <v>263465</v>
          </cell>
        </row>
        <row r="66">
          <cell r="T66">
            <v>430102</v>
          </cell>
          <cell r="U66">
            <v>96272</v>
          </cell>
          <cell r="V66">
            <v>103951.94</v>
          </cell>
        </row>
        <row r="67">
          <cell r="T67">
            <v>430201</v>
          </cell>
          <cell r="U67">
            <v>1530376</v>
          </cell>
          <cell r="V67">
            <v>2312935.25</v>
          </cell>
        </row>
        <row r="68">
          <cell r="T68">
            <v>430202</v>
          </cell>
          <cell r="U68">
            <v>22992013</v>
          </cell>
          <cell r="V68">
            <v>19567955.879999999</v>
          </cell>
        </row>
        <row r="69">
          <cell r="T69">
            <v>430203</v>
          </cell>
          <cell r="U69">
            <v>28049454</v>
          </cell>
          <cell r="V69">
            <v>15864517.49</v>
          </cell>
        </row>
        <row r="70">
          <cell r="T70">
            <v>430204</v>
          </cell>
          <cell r="U70">
            <v>12425808</v>
          </cell>
          <cell r="V70">
            <v>11821648.939999999</v>
          </cell>
        </row>
        <row r="71">
          <cell r="T71">
            <v>430205</v>
          </cell>
          <cell r="U71">
            <v>4590</v>
          </cell>
          <cell r="V71">
            <v>0</v>
          </cell>
        </row>
        <row r="72">
          <cell r="T72">
            <v>430206</v>
          </cell>
          <cell r="U72">
            <v>520855</v>
          </cell>
          <cell r="V72">
            <v>327497.63</v>
          </cell>
        </row>
        <row r="73">
          <cell r="T73">
            <v>430207</v>
          </cell>
          <cell r="U73">
            <v>4330269</v>
          </cell>
          <cell r="V73">
            <v>1576050.53</v>
          </cell>
        </row>
        <row r="74">
          <cell r="T74">
            <v>430208</v>
          </cell>
          <cell r="U74">
            <v>778283</v>
          </cell>
          <cell r="V74">
            <v>560255.06000000006</v>
          </cell>
        </row>
        <row r="75">
          <cell r="T75">
            <v>430209</v>
          </cell>
          <cell r="U75">
            <v>1734</v>
          </cell>
          <cell r="V75">
            <v>0</v>
          </cell>
        </row>
        <row r="76">
          <cell r="T76">
            <v>430210</v>
          </cell>
          <cell r="U76">
            <v>5866488</v>
          </cell>
          <cell r="V76">
            <v>3517571.08</v>
          </cell>
        </row>
        <row r="77">
          <cell r="T77">
            <v>430211</v>
          </cell>
          <cell r="U77">
            <v>561231</v>
          </cell>
          <cell r="V77">
            <v>461812.26</v>
          </cell>
        </row>
        <row r="78">
          <cell r="T78">
            <v>430212</v>
          </cell>
          <cell r="U78">
            <v>1616991</v>
          </cell>
          <cell r="V78">
            <v>1250511.5</v>
          </cell>
        </row>
        <row r="79">
          <cell r="T79">
            <v>430213</v>
          </cell>
          <cell r="U79">
            <v>3090676</v>
          </cell>
          <cell r="V79">
            <v>2244869.15</v>
          </cell>
        </row>
        <row r="80">
          <cell r="T80">
            <v>430214</v>
          </cell>
          <cell r="U80">
            <v>249540</v>
          </cell>
          <cell r="V80">
            <v>201295.04</v>
          </cell>
        </row>
        <row r="81">
          <cell r="T81">
            <v>430215</v>
          </cell>
          <cell r="U81">
            <v>3550838</v>
          </cell>
          <cell r="V81">
            <v>2517338.9</v>
          </cell>
        </row>
        <row r="82">
          <cell r="T82">
            <v>430216</v>
          </cell>
          <cell r="U82">
            <v>491830</v>
          </cell>
          <cell r="V82">
            <v>981506.19</v>
          </cell>
        </row>
        <row r="83">
          <cell r="T83">
            <v>430217</v>
          </cell>
          <cell r="U83">
            <v>850300</v>
          </cell>
          <cell r="V83">
            <v>666769.66</v>
          </cell>
        </row>
        <row r="84">
          <cell r="T84">
            <v>430218</v>
          </cell>
          <cell r="U84">
            <v>986810</v>
          </cell>
          <cell r="V84">
            <v>636102.64</v>
          </cell>
        </row>
        <row r="85">
          <cell r="T85">
            <v>430219</v>
          </cell>
          <cell r="U85" t="str">
            <v>.</v>
          </cell>
          <cell r="V85" t="str">
            <v>.</v>
          </cell>
        </row>
        <row r="86">
          <cell r="T86">
            <v>430301</v>
          </cell>
          <cell r="U86">
            <v>609116</v>
          </cell>
          <cell r="V86">
            <v>620687.06999999995</v>
          </cell>
        </row>
        <row r="87">
          <cell r="T87">
            <v>430302</v>
          </cell>
          <cell r="U87">
            <v>39112</v>
          </cell>
          <cell r="V87">
            <v>31658.46</v>
          </cell>
        </row>
        <row r="88">
          <cell r="T88">
            <v>430303</v>
          </cell>
          <cell r="U88">
            <v>730789</v>
          </cell>
          <cell r="V88">
            <v>431644.51</v>
          </cell>
        </row>
        <row r="89">
          <cell r="T89">
            <v>430304</v>
          </cell>
          <cell r="U89">
            <v>3310051</v>
          </cell>
          <cell r="V89">
            <v>2547681.79</v>
          </cell>
        </row>
        <row r="90">
          <cell r="T90">
            <v>430305</v>
          </cell>
          <cell r="U90">
            <v>2074112</v>
          </cell>
          <cell r="V90">
            <v>1287288.7</v>
          </cell>
        </row>
        <row r="91">
          <cell r="T91">
            <v>430306</v>
          </cell>
          <cell r="U91">
            <v>447731</v>
          </cell>
          <cell r="V91">
            <v>220292.8</v>
          </cell>
        </row>
        <row r="92">
          <cell r="T92">
            <v>430307</v>
          </cell>
          <cell r="U92">
            <v>844104</v>
          </cell>
          <cell r="V92">
            <v>882498.3</v>
          </cell>
        </row>
        <row r="93">
          <cell r="T93">
            <v>430308</v>
          </cell>
          <cell r="U93">
            <v>1286</v>
          </cell>
          <cell r="V93">
            <v>4742.55</v>
          </cell>
        </row>
        <row r="94">
          <cell r="T94">
            <v>430309</v>
          </cell>
          <cell r="U94">
            <v>155792</v>
          </cell>
          <cell r="V94">
            <v>45980.21</v>
          </cell>
        </row>
        <row r="95">
          <cell r="T95">
            <v>430310</v>
          </cell>
          <cell r="U95" t="str">
            <v>.</v>
          </cell>
          <cell r="V95" t="str">
            <v>.</v>
          </cell>
        </row>
        <row r="96">
          <cell r="T96">
            <v>430311</v>
          </cell>
          <cell r="U96">
            <v>0</v>
          </cell>
          <cell r="V96">
            <v>633355.1</v>
          </cell>
        </row>
        <row r="97">
          <cell r="T97">
            <v>430312</v>
          </cell>
          <cell r="U97">
            <v>0</v>
          </cell>
          <cell r="V97">
            <v>855580.81</v>
          </cell>
        </row>
        <row r="98">
          <cell r="T98">
            <v>430313</v>
          </cell>
          <cell r="U98">
            <v>0</v>
          </cell>
          <cell r="V98">
            <v>3562.48</v>
          </cell>
        </row>
        <row r="99">
          <cell r="T99">
            <v>430401</v>
          </cell>
          <cell r="U99">
            <v>7502786</v>
          </cell>
          <cell r="V99">
            <v>4646145.51</v>
          </cell>
        </row>
        <row r="100">
          <cell r="T100">
            <v>430402</v>
          </cell>
          <cell r="U100">
            <v>5237421</v>
          </cell>
          <cell r="V100">
            <v>608361.06000000006</v>
          </cell>
        </row>
        <row r="101">
          <cell r="T101">
            <v>430403</v>
          </cell>
          <cell r="U101">
            <v>919204</v>
          </cell>
          <cell r="V101">
            <v>875196.33</v>
          </cell>
        </row>
        <row r="102">
          <cell r="T102">
            <v>430404</v>
          </cell>
          <cell r="U102">
            <v>761376</v>
          </cell>
          <cell r="V102">
            <v>396597.98</v>
          </cell>
        </row>
        <row r="103">
          <cell r="T103">
            <v>430405</v>
          </cell>
          <cell r="U103">
            <v>0</v>
          </cell>
          <cell r="V103">
            <v>311029.40999999997</v>
          </cell>
        </row>
        <row r="104">
          <cell r="T104">
            <v>430406</v>
          </cell>
          <cell r="U104">
            <v>0</v>
          </cell>
          <cell r="V104">
            <v>130884.72</v>
          </cell>
        </row>
        <row r="105">
          <cell r="T105">
            <v>430501</v>
          </cell>
          <cell r="U105">
            <v>1116679</v>
          </cell>
          <cell r="V105">
            <v>877010.55</v>
          </cell>
        </row>
        <row r="106">
          <cell r="T106">
            <v>430502</v>
          </cell>
          <cell r="U106">
            <v>19082568</v>
          </cell>
          <cell r="V106">
            <v>17371223.129999999</v>
          </cell>
        </row>
        <row r="107">
          <cell r="T107">
            <v>430503</v>
          </cell>
          <cell r="U107">
            <v>0</v>
          </cell>
          <cell r="V107">
            <v>0</v>
          </cell>
        </row>
        <row r="108">
          <cell r="T108">
            <v>430504</v>
          </cell>
          <cell r="U108">
            <v>708698</v>
          </cell>
          <cell r="V108">
            <v>792110.13</v>
          </cell>
        </row>
        <row r="109">
          <cell r="T109">
            <v>430505</v>
          </cell>
          <cell r="U109">
            <v>477633</v>
          </cell>
          <cell r="V109">
            <v>605770</v>
          </cell>
        </row>
        <row r="110">
          <cell r="T110">
            <v>430601</v>
          </cell>
          <cell r="U110">
            <v>147542081</v>
          </cell>
          <cell r="V110">
            <v>178001007.91</v>
          </cell>
        </row>
        <row r="111">
          <cell r="T111">
            <v>430602</v>
          </cell>
          <cell r="U111">
            <v>0</v>
          </cell>
          <cell r="V111">
            <v>0</v>
          </cell>
        </row>
        <row r="112">
          <cell r="T112">
            <v>430603</v>
          </cell>
          <cell r="U112">
            <v>5228723</v>
          </cell>
          <cell r="V112">
            <v>6487840.9299999997</v>
          </cell>
        </row>
        <row r="113">
          <cell r="T113">
            <v>430604</v>
          </cell>
          <cell r="U113">
            <v>2012005</v>
          </cell>
          <cell r="V113">
            <v>2136019.2799999998</v>
          </cell>
        </row>
        <row r="114">
          <cell r="T114">
            <v>430701</v>
          </cell>
          <cell r="U114">
            <v>6037402</v>
          </cell>
          <cell r="V114">
            <v>5200220.4000000004</v>
          </cell>
        </row>
        <row r="115">
          <cell r="T115">
            <v>430801</v>
          </cell>
          <cell r="U115">
            <v>0</v>
          </cell>
          <cell r="V115">
            <v>0</v>
          </cell>
        </row>
        <row r="116">
          <cell r="T116">
            <v>430802</v>
          </cell>
          <cell r="U116">
            <v>0</v>
          </cell>
          <cell r="V116">
            <v>0</v>
          </cell>
        </row>
        <row r="117">
          <cell r="T117">
            <v>430803</v>
          </cell>
          <cell r="U117">
            <v>0</v>
          </cell>
          <cell r="V117">
            <v>0</v>
          </cell>
        </row>
        <row r="118">
          <cell r="T118">
            <v>430901</v>
          </cell>
          <cell r="U118">
            <v>0</v>
          </cell>
          <cell r="V118">
            <v>1461.69</v>
          </cell>
        </row>
        <row r="119">
          <cell r="T119">
            <v>431001</v>
          </cell>
          <cell r="U119">
            <v>353464</v>
          </cell>
          <cell r="V119">
            <v>53166.21</v>
          </cell>
        </row>
        <row r="120">
          <cell r="T120">
            <v>431100</v>
          </cell>
          <cell r="U120">
            <v>0</v>
          </cell>
          <cell r="V120">
            <v>0</v>
          </cell>
        </row>
        <row r="121">
          <cell r="T121">
            <v>431101</v>
          </cell>
          <cell r="U121">
            <v>0</v>
          </cell>
          <cell r="V121">
            <v>0</v>
          </cell>
        </row>
        <row r="122">
          <cell r="T122">
            <v>431102</v>
          </cell>
          <cell r="U122">
            <v>0</v>
          </cell>
          <cell r="V122">
            <v>0</v>
          </cell>
        </row>
        <row r="123">
          <cell r="T123">
            <v>431103</v>
          </cell>
          <cell r="U123">
            <v>0</v>
          </cell>
          <cell r="V123">
            <v>0</v>
          </cell>
        </row>
        <row r="124">
          <cell r="T124">
            <v>431104</v>
          </cell>
          <cell r="U124">
            <v>0</v>
          </cell>
          <cell r="V124">
            <v>0</v>
          </cell>
        </row>
        <row r="125">
          <cell r="T125">
            <v>431105</v>
          </cell>
          <cell r="U125">
            <v>2247885</v>
          </cell>
          <cell r="V125">
            <v>630460.81999999995</v>
          </cell>
        </row>
        <row r="126">
          <cell r="T126">
            <v>431106</v>
          </cell>
          <cell r="U126" t="str">
            <v>.</v>
          </cell>
          <cell r="V126" t="str">
            <v>.</v>
          </cell>
        </row>
        <row r="127">
          <cell r="T127">
            <v>431201</v>
          </cell>
          <cell r="U127">
            <v>7867511</v>
          </cell>
          <cell r="V127">
            <v>4712228.5</v>
          </cell>
        </row>
        <row r="128">
          <cell r="T128">
            <v>431300</v>
          </cell>
          <cell r="U128">
            <v>0</v>
          </cell>
          <cell r="V128">
            <v>0</v>
          </cell>
        </row>
        <row r="129">
          <cell r="T129">
            <v>431301</v>
          </cell>
          <cell r="U129">
            <v>2239329</v>
          </cell>
          <cell r="V129">
            <v>370368.8</v>
          </cell>
        </row>
        <row r="130">
          <cell r="T130">
            <v>431302</v>
          </cell>
          <cell r="U130">
            <v>0</v>
          </cell>
          <cell r="V130">
            <v>0</v>
          </cell>
        </row>
        <row r="131">
          <cell r="T131">
            <v>431303</v>
          </cell>
          <cell r="U131">
            <v>2133502</v>
          </cell>
          <cell r="V131">
            <v>2150176.37</v>
          </cell>
        </row>
        <row r="132">
          <cell r="T132">
            <v>431304</v>
          </cell>
          <cell r="U132">
            <v>536033</v>
          </cell>
          <cell r="V132">
            <v>33620.300000000003</v>
          </cell>
        </row>
        <row r="133">
          <cell r="T133">
            <v>511001</v>
          </cell>
          <cell r="U133">
            <v>1860000</v>
          </cell>
          <cell r="V133">
            <v>2169910.7599999998</v>
          </cell>
        </row>
        <row r="134">
          <cell r="T134">
            <v>0</v>
          </cell>
          <cell r="U134">
            <v>0</v>
          </cell>
          <cell r="V134">
            <v>0</v>
          </cell>
        </row>
        <row r="135">
          <cell r="T135">
            <v>0</v>
          </cell>
          <cell r="U135">
            <v>0</v>
          </cell>
          <cell r="V135">
            <v>0</v>
          </cell>
        </row>
        <row r="136">
          <cell r="T136">
            <v>511002</v>
          </cell>
          <cell r="U136">
            <v>0</v>
          </cell>
          <cell r="V136">
            <v>0</v>
          </cell>
        </row>
        <row r="137">
          <cell r="T137">
            <v>510101</v>
          </cell>
          <cell r="U137">
            <v>16651545</v>
          </cell>
          <cell r="V137">
            <v>18638958.440000001</v>
          </cell>
        </row>
        <row r="138">
          <cell r="T138">
            <v>510102</v>
          </cell>
          <cell r="U138">
            <v>0</v>
          </cell>
          <cell r="V138">
            <v>0</v>
          </cell>
        </row>
        <row r="139">
          <cell r="T139">
            <v>510103</v>
          </cell>
          <cell r="U139">
            <v>0</v>
          </cell>
          <cell r="V139">
            <v>5764.56</v>
          </cell>
        </row>
        <row r="140">
          <cell r="T140">
            <v>510104</v>
          </cell>
          <cell r="U140">
            <v>0</v>
          </cell>
          <cell r="V140">
            <v>70707.5</v>
          </cell>
        </row>
        <row r="141">
          <cell r="T141">
            <v>510105</v>
          </cell>
          <cell r="U141">
            <v>0</v>
          </cell>
          <cell r="V141">
            <v>266583.15000000002</v>
          </cell>
        </row>
        <row r="142">
          <cell r="T142">
            <v>510106</v>
          </cell>
          <cell r="U142">
            <v>0</v>
          </cell>
          <cell r="V142">
            <v>0</v>
          </cell>
        </row>
        <row r="143">
          <cell r="T143">
            <v>510107</v>
          </cell>
          <cell r="U143">
            <v>0</v>
          </cell>
          <cell r="V143">
            <v>702736.99</v>
          </cell>
        </row>
        <row r="144">
          <cell r="T144">
            <v>510201</v>
          </cell>
          <cell r="U144">
            <v>0</v>
          </cell>
          <cell r="V144">
            <v>0</v>
          </cell>
        </row>
        <row r="145">
          <cell r="T145">
            <v>510202</v>
          </cell>
          <cell r="U145">
            <v>0</v>
          </cell>
          <cell r="V145">
            <v>0</v>
          </cell>
        </row>
        <row r="146">
          <cell r="T146">
            <v>510203</v>
          </cell>
          <cell r="U146">
            <v>0</v>
          </cell>
          <cell r="V146">
            <v>0</v>
          </cell>
        </row>
        <row r="147">
          <cell r="T147">
            <v>510204</v>
          </cell>
          <cell r="U147">
            <v>0</v>
          </cell>
          <cell r="V147">
            <v>614.84</v>
          </cell>
        </row>
        <row r="148">
          <cell r="T148">
            <v>510205</v>
          </cell>
          <cell r="U148">
            <v>0</v>
          </cell>
          <cell r="V148">
            <v>374.63</v>
          </cell>
        </row>
        <row r="149">
          <cell r="T149">
            <v>510206</v>
          </cell>
          <cell r="U149">
            <v>0</v>
          </cell>
          <cell r="V149">
            <v>1330.81</v>
          </cell>
        </row>
        <row r="150">
          <cell r="T150">
            <v>510207</v>
          </cell>
          <cell r="U150">
            <v>0</v>
          </cell>
          <cell r="V150">
            <v>486.68</v>
          </cell>
        </row>
        <row r="151">
          <cell r="T151">
            <v>510208</v>
          </cell>
          <cell r="U151">
            <v>0</v>
          </cell>
          <cell r="V151">
            <v>115.2</v>
          </cell>
        </row>
        <row r="152">
          <cell r="T152">
            <v>510209</v>
          </cell>
          <cell r="U152">
            <v>0</v>
          </cell>
          <cell r="V152">
            <v>43.37</v>
          </cell>
        </row>
        <row r="153">
          <cell r="T153">
            <v>510210</v>
          </cell>
          <cell r="U153">
            <v>0</v>
          </cell>
          <cell r="V153">
            <v>0</v>
          </cell>
        </row>
        <row r="154">
          <cell r="T154">
            <v>510301</v>
          </cell>
          <cell r="U154">
            <v>0</v>
          </cell>
          <cell r="V154">
            <v>0</v>
          </cell>
        </row>
        <row r="155">
          <cell r="T155">
            <v>510302</v>
          </cell>
          <cell r="U155">
            <v>0</v>
          </cell>
          <cell r="V155">
            <v>0</v>
          </cell>
        </row>
        <row r="156">
          <cell r="T156">
            <v>510303</v>
          </cell>
          <cell r="U156">
            <v>0</v>
          </cell>
          <cell r="V156">
            <v>105.06</v>
          </cell>
        </row>
        <row r="157">
          <cell r="T157">
            <v>510304</v>
          </cell>
          <cell r="U157">
            <v>0</v>
          </cell>
          <cell r="V157">
            <v>2352.19</v>
          </cell>
        </row>
        <row r="158">
          <cell r="T158">
            <v>510306</v>
          </cell>
          <cell r="U158">
            <v>0</v>
          </cell>
          <cell r="V158">
            <v>0</v>
          </cell>
        </row>
        <row r="159">
          <cell r="T159">
            <v>510307</v>
          </cell>
          <cell r="U159">
            <v>0</v>
          </cell>
          <cell r="V159">
            <v>0</v>
          </cell>
        </row>
        <row r="160">
          <cell r="T160">
            <v>510308</v>
          </cell>
          <cell r="U160">
            <v>0</v>
          </cell>
          <cell r="V160">
            <v>29.13</v>
          </cell>
        </row>
        <row r="161">
          <cell r="T161">
            <v>510309</v>
          </cell>
          <cell r="U161">
            <v>0</v>
          </cell>
          <cell r="V161">
            <v>0</v>
          </cell>
        </row>
        <row r="162">
          <cell r="T162">
            <v>510401</v>
          </cell>
          <cell r="U162">
            <v>0</v>
          </cell>
          <cell r="V162">
            <v>0</v>
          </cell>
        </row>
        <row r="163">
          <cell r="T163">
            <v>510402</v>
          </cell>
          <cell r="U163">
            <v>0</v>
          </cell>
          <cell r="V163">
            <v>0</v>
          </cell>
        </row>
        <row r="164">
          <cell r="T164">
            <v>510403</v>
          </cell>
          <cell r="U164">
            <v>0</v>
          </cell>
          <cell r="V164">
            <v>0</v>
          </cell>
        </row>
        <row r="165">
          <cell r="T165">
            <v>510404</v>
          </cell>
          <cell r="U165">
            <v>0</v>
          </cell>
          <cell r="V165">
            <v>0</v>
          </cell>
        </row>
        <row r="166">
          <cell r="T166">
            <v>510405</v>
          </cell>
          <cell r="U166">
            <v>0</v>
          </cell>
          <cell r="V166">
            <v>0</v>
          </cell>
        </row>
        <row r="167">
          <cell r="T167">
            <v>510406</v>
          </cell>
          <cell r="U167">
            <v>0</v>
          </cell>
          <cell r="V167">
            <v>0</v>
          </cell>
        </row>
        <row r="168">
          <cell r="T168">
            <v>510407</v>
          </cell>
          <cell r="U168">
            <v>0</v>
          </cell>
          <cell r="V168">
            <v>86.45</v>
          </cell>
        </row>
        <row r="169">
          <cell r="T169">
            <v>510408</v>
          </cell>
          <cell r="U169">
            <v>0</v>
          </cell>
          <cell r="V169">
            <v>0</v>
          </cell>
        </row>
        <row r="170">
          <cell r="T170">
            <v>510409</v>
          </cell>
          <cell r="U170">
            <v>0</v>
          </cell>
          <cell r="V170">
            <v>1699.93</v>
          </cell>
        </row>
        <row r="171">
          <cell r="T171">
            <v>510410</v>
          </cell>
          <cell r="U171">
            <v>0</v>
          </cell>
          <cell r="V171">
            <v>0</v>
          </cell>
        </row>
        <row r="172">
          <cell r="T172">
            <v>510501</v>
          </cell>
          <cell r="U172">
            <v>0</v>
          </cell>
          <cell r="V172">
            <v>0</v>
          </cell>
        </row>
        <row r="173">
          <cell r="T173">
            <v>510502</v>
          </cell>
          <cell r="U173">
            <v>0</v>
          </cell>
          <cell r="V173">
            <v>954.11</v>
          </cell>
        </row>
        <row r="174">
          <cell r="T174">
            <v>510503</v>
          </cell>
          <cell r="U174">
            <v>0</v>
          </cell>
          <cell r="V174">
            <v>0</v>
          </cell>
        </row>
        <row r="175">
          <cell r="T175">
            <v>510504</v>
          </cell>
          <cell r="U175">
            <v>0</v>
          </cell>
          <cell r="V175">
            <v>0</v>
          </cell>
        </row>
        <row r="176">
          <cell r="T176">
            <v>510505</v>
          </cell>
          <cell r="U176">
            <v>0</v>
          </cell>
          <cell r="V176">
            <v>0</v>
          </cell>
        </row>
        <row r="177">
          <cell r="T177">
            <v>510506</v>
          </cell>
          <cell r="U177">
            <v>0</v>
          </cell>
          <cell r="V177">
            <v>1.3</v>
          </cell>
        </row>
        <row r="178">
          <cell r="T178">
            <v>510507</v>
          </cell>
          <cell r="U178">
            <v>0</v>
          </cell>
          <cell r="V178">
            <v>0</v>
          </cell>
        </row>
        <row r="179">
          <cell r="T179">
            <v>510508</v>
          </cell>
          <cell r="U179">
            <v>0</v>
          </cell>
          <cell r="V179">
            <v>0</v>
          </cell>
        </row>
        <row r="180">
          <cell r="T180">
            <v>510509</v>
          </cell>
          <cell r="U180">
            <v>0</v>
          </cell>
          <cell r="V180">
            <v>0</v>
          </cell>
        </row>
        <row r="181">
          <cell r="T181">
            <v>610401</v>
          </cell>
          <cell r="U181">
            <v>28571</v>
          </cell>
          <cell r="V181">
            <v>18330.84</v>
          </cell>
        </row>
        <row r="182">
          <cell r="T182">
            <v>610402</v>
          </cell>
          <cell r="U182">
            <v>0</v>
          </cell>
          <cell r="V182">
            <v>452</v>
          </cell>
        </row>
        <row r="183">
          <cell r="T183">
            <v>610403</v>
          </cell>
          <cell r="U183">
            <v>0</v>
          </cell>
          <cell r="V183">
            <v>0</v>
          </cell>
        </row>
        <row r="184">
          <cell r="T184">
            <v>610404</v>
          </cell>
          <cell r="U184">
            <v>0</v>
          </cell>
          <cell r="V184">
            <v>0</v>
          </cell>
        </row>
        <row r="185">
          <cell r="T185">
            <v>610405</v>
          </cell>
          <cell r="U185">
            <v>0</v>
          </cell>
          <cell r="V185">
            <v>0</v>
          </cell>
        </row>
        <row r="186">
          <cell r="T186">
            <v>610406</v>
          </cell>
          <cell r="U186">
            <v>229043</v>
          </cell>
          <cell r="V186">
            <v>232393.54</v>
          </cell>
        </row>
        <row r="187">
          <cell r="T187">
            <v>610407</v>
          </cell>
          <cell r="U187">
            <v>0</v>
          </cell>
          <cell r="V187">
            <v>0</v>
          </cell>
        </row>
        <row r="188">
          <cell r="T188">
            <v>610408</v>
          </cell>
          <cell r="U188">
            <v>0</v>
          </cell>
          <cell r="V188">
            <v>5057</v>
          </cell>
        </row>
        <row r="189">
          <cell r="T189">
            <v>610409</v>
          </cell>
          <cell r="U189">
            <v>0</v>
          </cell>
          <cell r="V189">
            <v>0</v>
          </cell>
        </row>
        <row r="190">
          <cell r="T190">
            <v>610410</v>
          </cell>
          <cell r="U190">
            <v>0</v>
          </cell>
          <cell r="V190">
            <v>0</v>
          </cell>
        </row>
        <row r="191">
          <cell r="T191">
            <v>610411</v>
          </cell>
          <cell r="U191">
            <v>0</v>
          </cell>
          <cell r="V191">
            <v>0</v>
          </cell>
        </row>
        <row r="192">
          <cell r="T192">
            <v>610412</v>
          </cell>
          <cell r="U192">
            <v>44158</v>
          </cell>
          <cell r="V192">
            <v>170000</v>
          </cell>
        </row>
        <row r="193">
          <cell r="T193">
            <v>610413</v>
          </cell>
          <cell r="U193">
            <v>0</v>
          </cell>
          <cell r="V193">
            <v>0</v>
          </cell>
        </row>
        <row r="194">
          <cell r="T194">
            <v>610414</v>
          </cell>
          <cell r="U194">
            <v>0</v>
          </cell>
          <cell r="V194">
            <v>0</v>
          </cell>
        </row>
        <row r="195">
          <cell r="T195">
            <v>610415</v>
          </cell>
          <cell r="U195">
            <v>0</v>
          </cell>
          <cell r="V195">
            <v>0</v>
          </cell>
        </row>
        <row r="196">
          <cell r="T196">
            <v>610416</v>
          </cell>
          <cell r="U196">
            <v>33272</v>
          </cell>
          <cell r="V196">
            <v>35632.15</v>
          </cell>
        </row>
        <row r="197">
          <cell r="T197">
            <v>610301</v>
          </cell>
          <cell r="U197">
            <v>0</v>
          </cell>
        </row>
        <row r="198">
          <cell r="T198">
            <v>610302</v>
          </cell>
          <cell r="U198">
            <v>0</v>
          </cell>
          <cell r="V198">
            <v>9008.08</v>
          </cell>
        </row>
        <row r="199">
          <cell r="T199">
            <v>610303</v>
          </cell>
          <cell r="U199">
            <v>303337</v>
          </cell>
          <cell r="V199">
            <v>511814.99</v>
          </cell>
        </row>
        <row r="200">
          <cell r="T200">
            <v>610400</v>
          </cell>
          <cell r="U200">
            <v>129190</v>
          </cell>
          <cell r="V200">
            <v>47243.78</v>
          </cell>
        </row>
        <row r="201">
          <cell r="T201">
            <v>610101</v>
          </cell>
          <cell r="U201">
            <v>0</v>
          </cell>
          <cell r="V201">
            <v>203712.3</v>
          </cell>
        </row>
        <row r="202">
          <cell r="T202">
            <v>610102</v>
          </cell>
          <cell r="U202">
            <v>0</v>
          </cell>
          <cell r="V202">
            <v>330801.11</v>
          </cell>
        </row>
        <row r="203">
          <cell r="T203">
            <v>610103</v>
          </cell>
          <cell r="U203">
            <v>0</v>
          </cell>
          <cell r="V203">
            <v>7435.83</v>
          </cell>
        </row>
        <row r="204">
          <cell r="T204">
            <v>610104</v>
          </cell>
          <cell r="U204">
            <v>0</v>
          </cell>
          <cell r="V204">
            <v>105507.85</v>
          </cell>
        </row>
        <row r="205">
          <cell r="T205">
            <v>610105</v>
          </cell>
          <cell r="U205">
            <v>0</v>
          </cell>
          <cell r="V205">
            <v>2258.88</v>
          </cell>
        </row>
        <row r="206">
          <cell r="T206">
            <v>610106</v>
          </cell>
          <cell r="U206">
            <v>0</v>
          </cell>
          <cell r="V206">
            <v>645192.44999999995</v>
          </cell>
        </row>
        <row r="207">
          <cell r="T207">
            <v>610107</v>
          </cell>
          <cell r="U207">
            <v>0</v>
          </cell>
          <cell r="V207">
            <v>319796.71999999997</v>
          </cell>
        </row>
        <row r="208">
          <cell r="T208">
            <v>610108</v>
          </cell>
          <cell r="U208">
            <v>0</v>
          </cell>
          <cell r="V208">
            <v>0</v>
          </cell>
        </row>
        <row r="209">
          <cell r="T209">
            <v>610109</v>
          </cell>
          <cell r="U209">
            <v>0</v>
          </cell>
          <cell r="V209">
            <v>18694.95</v>
          </cell>
        </row>
        <row r="210">
          <cell r="T210">
            <v>610110</v>
          </cell>
          <cell r="U210">
            <v>0</v>
          </cell>
          <cell r="V210">
            <v>0</v>
          </cell>
        </row>
        <row r="211">
          <cell r="T211">
            <v>610201</v>
          </cell>
          <cell r="U211">
            <v>0</v>
          </cell>
          <cell r="V211">
            <v>0</v>
          </cell>
        </row>
        <row r="212">
          <cell r="T212">
            <v>610202</v>
          </cell>
          <cell r="U212">
            <v>4466601</v>
          </cell>
          <cell r="V212">
            <v>299999.8</v>
          </cell>
        </row>
        <row r="213">
          <cell r="T213">
            <v>610203</v>
          </cell>
          <cell r="U213">
            <v>0</v>
          </cell>
          <cell r="V213">
            <v>0</v>
          </cell>
        </row>
        <row r="214">
          <cell r="T214">
            <v>610204</v>
          </cell>
          <cell r="U214">
            <v>0</v>
          </cell>
          <cell r="V214">
            <v>0</v>
          </cell>
        </row>
        <row r="215">
          <cell r="T215">
            <v>610205</v>
          </cell>
          <cell r="U215">
            <v>0</v>
          </cell>
          <cell r="V215">
            <v>5424200</v>
          </cell>
        </row>
        <row r="216">
          <cell r="T216">
            <v>610206</v>
          </cell>
          <cell r="U216">
            <v>0</v>
          </cell>
          <cell r="V216">
            <v>0</v>
          </cell>
        </row>
        <row r="217">
          <cell r="T217">
            <v>610207</v>
          </cell>
          <cell r="U217">
            <v>0</v>
          </cell>
          <cell r="V217">
            <v>3856368.3</v>
          </cell>
        </row>
        <row r="218">
          <cell r="T218">
            <v>610208</v>
          </cell>
          <cell r="U218">
            <v>0</v>
          </cell>
          <cell r="V218">
            <v>115000</v>
          </cell>
        </row>
        <row r="219">
          <cell r="T219">
            <v>610209</v>
          </cell>
          <cell r="U219">
            <v>0</v>
          </cell>
          <cell r="V219">
            <v>1494899</v>
          </cell>
        </row>
        <row r="220">
          <cell r="T220">
            <v>610210</v>
          </cell>
          <cell r="U220">
            <v>0</v>
          </cell>
          <cell r="V220">
            <v>0</v>
          </cell>
        </row>
        <row r="221">
          <cell r="T221">
            <v>610211</v>
          </cell>
          <cell r="U221">
            <v>0</v>
          </cell>
          <cell r="V221">
            <v>1605300</v>
          </cell>
        </row>
        <row r="222">
          <cell r="T222">
            <v>610212</v>
          </cell>
          <cell r="U222">
            <v>0</v>
          </cell>
          <cell r="V222">
            <v>0</v>
          </cell>
        </row>
        <row r="223">
          <cell r="T223">
            <v>610213</v>
          </cell>
          <cell r="U223">
            <v>0</v>
          </cell>
          <cell r="V223">
            <v>0</v>
          </cell>
        </row>
        <row r="224">
          <cell r="T224">
            <v>610214</v>
          </cell>
          <cell r="U224">
            <v>0</v>
          </cell>
          <cell r="V224">
            <v>0</v>
          </cell>
        </row>
        <row r="225">
          <cell r="T225">
            <v>610215</v>
          </cell>
          <cell r="U225">
            <v>0</v>
          </cell>
          <cell r="V225">
            <v>32500</v>
          </cell>
        </row>
        <row r="226">
          <cell r="T226">
            <v>610216</v>
          </cell>
          <cell r="U226">
            <v>0</v>
          </cell>
          <cell r="V226">
            <v>0</v>
          </cell>
        </row>
        <row r="227">
          <cell r="T227">
            <v>610501</v>
          </cell>
          <cell r="U227">
            <v>0</v>
          </cell>
          <cell r="V227">
            <v>15738.67</v>
          </cell>
        </row>
        <row r="228">
          <cell r="T228">
            <v>610502</v>
          </cell>
          <cell r="U228">
            <v>0</v>
          </cell>
          <cell r="V228">
            <v>0</v>
          </cell>
        </row>
        <row r="229">
          <cell r="T229">
            <v>610503</v>
          </cell>
          <cell r="U229">
            <v>0</v>
          </cell>
          <cell r="V229">
            <v>3489801.2</v>
          </cell>
        </row>
        <row r="230">
          <cell r="T230">
            <v>610504</v>
          </cell>
          <cell r="U230">
            <v>0</v>
          </cell>
          <cell r="V230">
            <v>0</v>
          </cell>
        </row>
        <row r="231">
          <cell r="T231">
            <v>730101</v>
          </cell>
          <cell r="U231">
            <v>138058</v>
          </cell>
          <cell r="V231">
            <v>55072</v>
          </cell>
        </row>
        <row r="232">
          <cell r="T232">
            <v>730102</v>
          </cell>
          <cell r="U232">
            <v>2555691</v>
          </cell>
          <cell r="V232">
            <v>61342286.93</v>
          </cell>
        </row>
        <row r="233">
          <cell r="T233">
            <v>810101</v>
          </cell>
          <cell r="U233">
            <v>815731405</v>
          </cell>
          <cell r="V233">
            <v>772895793.45000005</v>
          </cell>
        </row>
        <row r="234">
          <cell r="T234">
            <v>810102</v>
          </cell>
          <cell r="U234">
            <v>47459749</v>
          </cell>
          <cell r="V234">
            <v>46986472.93</v>
          </cell>
        </row>
        <row r="235">
          <cell r="T235">
            <v>810103</v>
          </cell>
          <cell r="U235">
            <v>20376</v>
          </cell>
          <cell r="V235">
            <v>20163.830000000002</v>
          </cell>
        </row>
        <row r="236">
          <cell r="T236">
            <v>810104</v>
          </cell>
          <cell r="U236">
            <v>155814832</v>
          </cell>
          <cell r="V236">
            <v>141443192.15000001</v>
          </cell>
        </row>
        <row r="237">
          <cell r="T237">
            <v>810105</v>
          </cell>
          <cell r="U237">
            <v>165807614</v>
          </cell>
          <cell r="V237">
            <v>165358992.49000001</v>
          </cell>
        </row>
        <row r="238">
          <cell r="T238">
            <v>810106</v>
          </cell>
          <cell r="U238">
            <v>20169333</v>
          </cell>
          <cell r="V238">
            <v>20085302.739999998</v>
          </cell>
        </row>
        <row r="239">
          <cell r="T239">
            <v>810107</v>
          </cell>
          <cell r="U239">
            <v>37350959</v>
          </cell>
          <cell r="V239">
            <v>28376108.199999999</v>
          </cell>
        </row>
        <row r="240">
          <cell r="T240">
            <v>810108</v>
          </cell>
          <cell r="U240">
            <v>18846208</v>
          </cell>
          <cell r="V240">
            <v>15416046.880000001</v>
          </cell>
        </row>
        <row r="241">
          <cell r="T241">
            <v>810109</v>
          </cell>
          <cell r="U241">
            <v>0</v>
          </cell>
          <cell r="V241">
            <v>0</v>
          </cell>
        </row>
        <row r="242">
          <cell r="T242">
            <v>810110</v>
          </cell>
          <cell r="U242">
            <v>104125537</v>
          </cell>
          <cell r="V242">
            <v>94702912.489999995</v>
          </cell>
        </row>
        <row r="243">
          <cell r="T243">
            <v>810111</v>
          </cell>
          <cell r="U243">
            <v>78871777</v>
          </cell>
          <cell r="V243">
            <v>42855740.57</v>
          </cell>
        </row>
        <row r="244">
          <cell r="T244">
            <v>810112</v>
          </cell>
          <cell r="U244">
            <v>0</v>
          </cell>
          <cell r="V244">
            <v>8688867.5999999996</v>
          </cell>
        </row>
        <row r="245">
          <cell r="T245">
            <v>810113</v>
          </cell>
          <cell r="U245">
            <v>0</v>
          </cell>
          <cell r="V245">
            <v>106967010.03</v>
          </cell>
        </row>
        <row r="246">
          <cell r="T246">
            <v>810114</v>
          </cell>
          <cell r="U246">
            <v>0</v>
          </cell>
          <cell r="V246">
            <v>38221927.729999997</v>
          </cell>
        </row>
        <row r="247">
          <cell r="T247">
            <v>810115</v>
          </cell>
          <cell r="U247">
            <v>0</v>
          </cell>
          <cell r="V247">
            <v>5035204.5599999996</v>
          </cell>
        </row>
        <row r="248">
          <cell r="T248">
            <v>820101</v>
          </cell>
          <cell r="U248">
            <v>645674574</v>
          </cell>
          <cell r="V248">
            <v>646339220.50999999</v>
          </cell>
        </row>
        <row r="249">
          <cell r="T249">
            <v>820102</v>
          </cell>
          <cell r="U249">
            <v>94187887</v>
          </cell>
          <cell r="V249">
            <v>90171562.469999999</v>
          </cell>
        </row>
        <row r="250">
          <cell r="T250">
            <v>820103</v>
          </cell>
          <cell r="U250">
            <v>0</v>
          </cell>
          <cell r="V250">
            <v>0</v>
          </cell>
        </row>
        <row r="251">
          <cell r="T251">
            <v>820104</v>
          </cell>
          <cell r="U251">
            <v>0</v>
          </cell>
          <cell r="V251">
            <v>0</v>
          </cell>
        </row>
        <row r="252">
          <cell r="T252">
            <v>820106</v>
          </cell>
          <cell r="U252">
            <v>0</v>
          </cell>
          <cell r="V252">
            <v>0</v>
          </cell>
        </row>
        <row r="253">
          <cell r="T253">
            <v>830101</v>
          </cell>
          <cell r="U253">
            <v>0</v>
          </cell>
          <cell r="V253">
            <v>0</v>
          </cell>
        </row>
        <row r="254">
          <cell r="T254">
            <v>830102</v>
          </cell>
          <cell r="U254">
            <v>0</v>
          </cell>
          <cell r="V254">
            <v>30564195.109999999</v>
          </cell>
        </row>
        <row r="255">
          <cell r="T255">
            <v>830103</v>
          </cell>
          <cell r="U255">
            <v>0</v>
          </cell>
          <cell r="V255">
            <v>0</v>
          </cell>
        </row>
        <row r="256">
          <cell r="T256">
            <v>830104</v>
          </cell>
          <cell r="U256">
            <v>0</v>
          </cell>
          <cell r="V256">
            <v>0</v>
          </cell>
        </row>
        <row r="257">
          <cell r="T257">
            <v>830105</v>
          </cell>
          <cell r="U257">
            <v>0</v>
          </cell>
          <cell r="V257">
            <v>0</v>
          </cell>
        </row>
        <row r="258">
          <cell r="T258">
            <v>830106</v>
          </cell>
          <cell r="U258">
            <v>0</v>
          </cell>
          <cell r="V258">
            <v>0</v>
          </cell>
        </row>
        <row r="259">
          <cell r="T259">
            <v>830107</v>
          </cell>
          <cell r="U259">
            <v>0</v>
          </cell>
          <cell r="V259">
            <v>0</v>
          </cell>
        </row>
        <row r="260">
          <cell r="T260">
            <v>830108</v>
          </cell>
          <cell r="U260">
            <v>0</v>
          </cell>
          <cell r="V260">
            <v>0</v>
          </cell>
        </row>
        <row r="261">
          <cell r="T261">
            <v>830109</v>
          </cell>
          <cell r="U261">
            <v>0</v>
          </cell>
          <cell r="V261">
            <v>0</v>
          </cell>
        </row>
        <row r="262">
          <cell r="T262">
            <v>830110</v>
          </cell>
          <cell r="U262">
            <v>0</v>
          </cell>
          <cell r="V262">
            <v>0</v>
          </cell>
        </row>
        <row r="263">
          <cell r="T263">
            <v>830111</v>
          </cell>
          <cell r="U263">
            <v>0</v>
          </cell>
          <cell r="V263">
            <v>0</v>
          </cell>
        </row>
        <row r="264">
          <cell r="T264">
            <v>830112</v>
          </cell>
          <cell r="U264">
            <v>0</v>
          </cell>
          <cell r="V264">
            <v>0</v>
          </cell>
        </row>
        <row r="265">
          <cell r="T265">
            <v>830113</v>
          </cell>
          <cell r="U265">
            <v>0</v>
          </cell>
          <cell r="V265">
            <v>0</v>
          </cell>
        </row>
        <row r="266">
          <cell r="T266">
            <v>830114</v>
          </cell>
          <cell r="U266">
            <v>0</v>
          </cell>
          <cell r="V266">
            <v>0</v>
          </cell>
        </row>
        <row r="267">
          <cell r="T267">
            <v>830115</v>
          </cell>
          <cell r="U267">
            <v>0</v>
          </cell>
          <cell r="V267">
            <v>0</v>
          </cell>
        </row>
        <row r="268">
          <cell r="T268">
            <v>830116</v>
          </cell>
          <cell r="U268">
            <v>0</v>
          </cell>
          <cell r="V268">
            <v>0</v>
          </cell>
        </row>
        <row r="269">
          <cell r="T269">
            <v>830117</v>
          </cell>
          <cell r="U269">
            <v>0</v>
          </cell>
          <cell r="V269">
            <v>5510270.4500000002</v>
          </cell>
        </row>
        <row r="270">
          <cell r="T270">
            <v>830118</v>
          </cell>
          <cell r="U270">
            <v>0</v>
          </cell>
          <cell r="V270">
            <v>0</v>
          </cell>
        </row>
        <row r="271">
          <cell r="T271">
            <v>830119</v>
          </cell>
          <cell r="U271">
            <v>0</v>
          </cell>
          <cell r="V271">
            <v>0</v>
          </cell>
        </row>
        <row r="272">
          <cell r="T272">
            <v>830120</v>
          </cell>
          <cell r="U272">
            <v>0</v>
          </cell>
          <cell r="V272">
            <v>0</v>
          </cell>
        </row>
        <row r="273">
          <cell r="T273">
            <v>830121</v>
          </cell>
          <cell r="U273">
            <v>0</v>
          </cell>
          <cell r="V273">
            <v>0</v>
          </cell>
        </row>
        <row r="274">
          <cell r="T274">
            <v>830122</v>
          </cell>
          <cell r="U274">
            <v>0</v>
          </cell>
          <cell r="V274">
            <v>0</v>
          </cell>
        </row>
        <row r="275">
          <cell r="T275">
            <v>830123</v>
          </cell>
          <cell r="U275">
            <v>0</v>
          </cell>
          <cell r="V275">
            <v>0</v>
          </cell>
        </row>
        <row r="276">
          <cell r="T276">
            <v>830124</v>
          </cell>
          <cell r="U276">
            <v>0</v>
          </cell>
          <cell r="V276">
            <v>0</v>
          </cell>
        </row>
        <row r="277">
          <cell r="T277">
            <v>830125</v>
          </cell>
          <cell r="U277">
            <v>0</v>
          </cell>
          <cell r="V277">
            <v>1437011.26</v>
          </cell>
        </row>
        <row r="278">
          <cell r="T278">
            <v>830126</v>
          </cell>
          <cell r="U278">
            <v>0</v>
          </cell>
          <cell r="V278">
            <v>19591964.789999999</v>
          </cell>
        </row>
        <row r="279">
          <cell r="T279">
            <v>830127</v>
          </cell>
          <cell r="U279">
            <v>0</v>
          </cell>
          <cell r="V279">
            <v>2167672.5099999998</v>
          </cell>
        </row>
        <row r="280">
          <cell r="T280">
            <v>830128</v>
          </cell>
          <cell r="U280">
            <v>0</v>
          </cell>
          <cell r="V280">
            <v>3053850</v>
          </cell>
        </row>
        <row r="281">
          <cell r="T281">
            <v>830129</v>
          </cell>
          <cell r="U281">
            <v>0</v>
          </cell>
          <cell r="V281">
            <v>1052833.29</v>
          </cell>
        </row>
        <row r="282">
          <cell r="T282">
            <v>840101</v>
          </cell>
          <cell r="U282">
            <v>0</v>
          </cell>
          <cell r="V282">
            <v>0</v>
          </cell>
        </row>
        <row r="283">
          <cell r="T283">
            <v>840102</v>
          </cell>
          <cell r="U283">
            <v>0</v>
          </cell>
          <cell r="V283">
            <v>0</v>
          </cell>
        </row>
        <row r="284">
          <cell r="T284">
            <v>840103</v>
          </cell>
          <cell r="U284">
            <v>0</v>
          </cell>
          <cell r="V284">
            <v>0</v>
          </cell>
        </row>
        <row r="285">
          <cell r="T285">
            <v>840201</v>
          </cell>
          <cell r="U285">
            <v>0</v>
          </cell>
          <cell r="V285">
            <v>0</v>
          </cell>
        </row>
        <row r="286">
          <cell r="T286">
            <v>840202</v>
          </cell>
          <cell r="U286">
            <v>0</v>
          </cell>
          <cell r="V286">
            <v>0</v>
          </cell>
        </row>
        <row r="287">
          <cell r="T287">
            <v>840203</v>
          </cell>
          <cell r="U287">
            <v>0</v>
          </cell>
          <cell r="V287">
            <v>0</v>
          </cell>
        </row>
        <row r="288">
          <cell r="T288">
            <v>840204</v>
          </cell>
          <cell r="U288">
            <v>0</v>
          </cell>
          <cell r="V288">
            <v>0</v>
          </cell>
        </row>
        <row r="289">
          <cell r="T289" t="str">
            <v>010101</v>
          </cell>
          <cell r="U289">
            <v>150000000</v>
          </cell>
          <cell r="V289">
            <v>150000000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CALENDARIZACION ING. 2018"/>
      <sheetName val="Mpio__Variación_del_Presupuest_"/>
      <sheetName val="B19 PORCENTAJE"/>
    </sheetNames>
    <sheetDataSet>
      <sheetData sheetId="0"/>
      <sheetData sheetId="1"/>
      <sheetData sheetId="2">
        <row r="1">
          <cell r="E1" t="str">
            <v>Cuenta</v>
          </cell>
          <cell r="F1" t="str">
            <v>Desc Cuenta</v>
          </cell>
          <cell r="G1" t="str">
            <v>total 2018</v>
          </cell>
          <cell r="H1" t="str">
            <v>Ejer Acumulado</v>
          </cell>
          <cell r="I1" t="str">
            <v>Eje Ene</v>
          </cell>
          <cell r="J1" t="str">
            <v>Eje Feb</v>
          </cell>
          <cell r="K1" t="str">
            <v>Eje Mar</v>
          </cell>
          <cell r="L1" t="str">
            <v>Eje Abr</v>
          </cell>
          <cell r="M1" t="str">
            <v>Eje May</v>
          </cell>
          <cell r="N1" t="str">
            <v>Eje Jun</v>
          </cell>
          <cell r="O1" t="str">
            <v>Eje Jul</v>
          </cell>
          <cell r="P1" t="str">
            <v>Eje Ago</v>
          </cell>
          <cell r="Q1" t="str">
            <v>Eje Sep</v>
          </cell>
          <cell r="R1" t="str">
            <v>Eje Oct</v>
          </cell>
          <cell r="S1" t="str">
            <v>Eje Nov</v>
          </cell>
          <cell r="T1" t="str">
            <v>Eje Dic</v>
          </cell>
          <cell r="U1" t="str">
            <v>Ppto Base Anual</v>
          </cell>
          <cell r="V1" t="str">
            <v>Ppto Actual Anual</v>
          </cell>
        </row>
        <row r="2">
          <cell r="E2">
            <v>10101</v>
          </cell>
          <cell r="F2" t="str">
            <v>PRESTAMOS</v>
          </cell>
          <cell r="G2">
            <v>129000000</v>
          </cell>
          <cell r="H2">
            <v>-129000000</v>
          </cell>
          <cell r="I2">
            <v>-129000000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E3">
            <v>120101</v>
          </cell>
          <cell r="F3" t="str">
            <v>URBANO</v>
          </cell>
          <cell r="G3">
            <v>531793529.75999999</v>
          </cell>
          <cell r="H3">
            <v>-531793529.75999999</v>
          </cell>
          <cell r="I3">
            <v>-425007934.56999999</v>
          </cell>
          <cell r="J3">
            <v>-26012526.82</v>
          </cell>
          <cell r="K3">
            <v>-13379682.560000001</v>
          </cell>
          <cell r="L3">
            <v>-8197186.9400000004</v>
          </cell>
          <cell r="M3">
            <v>-7032029.29</v>
          </cell>
          <cell r="N3">
            <v>-5713893.96</v>
          </cell>
          <cell r="O3">
            <v>-7698936.5999999996</v>
          </cell>
          <cell r="P3">
            <v>4783712.5999999996</v>
          </cell>
          <cell r="Q3">
            <v>-4161144.92</v>
          </cell>
          <cell r="R3">
            <v>-5773379.1399999997</v>
          </cell>
          <cell r="S3">
            <v>-6176057.1900000004</v>
          </cell>
          <cell r="T3">
            <v>-27424470.370000001</v>
          </cell>
          <cell r="U3">
            <v>-492722763</v>
          </cell>
          <cell r="V3">
            <v>-537741411.55999994</v>
          </cell>
        </row>
        <row r="4">
          <cell r="E4">
            <v>120102</v>
          </cell>
          <cell r="F4" t="str">
            <v>REZAGO</v>
          </cell>
          <cell r="G4">
            <v>119917185.39</v>
          </cell>
          <cell r="H4">
            <v>-119917185.39</v>
          </cell>
          <cell r="I4">
            <v>-25952772.920000002</v>
          </cell>
          <cell r="J4">
            <v>-8943967.4399999995</v>
          </cell>
          <cell r="K4">
            <v>-6796000.0999999996</v>
          </cell>
          <cell r="L4">
            <v>-5161281.99</v>
          </cell>
          <cell r="M4">
            <v>-6895374.5300000003</v>
          </cell>
          <cell r="N4">
            <v>-4393405.79</v>
          </cell>
          <cell r="O4">
            <v>-6867502.1799999997</v>
          </cell>
          <cell r="P4">
            <v>-13764271.189999999</v>
          </cell>
          <cell r="Q4">
            <v>-3080149.37</v>
          </cell>
          <cell r="R4">
            <v>-4519746.17</v>
          </cell>
          <cell r="S4">
            <v>-2864442.94</v>
          </cell>
          <cell r="T4">
            <v>-30678270.77</v>
          </cell>
          <cell r="U4">
            <v>-85581388</v>
          </cell>
          <cell r="V4">
            <v>-85581388</v>
          </cell>
        </row>
        <row r="5">
          <cell r="E5">
            <v>120103</v>
          </cell>
          <cell r="F5" t="str">
            <v>DIFERENCIAS</v>
          </cell>
          <cell r="G5">
            <v>10389933.689999999</v>
          </cell>
          <cell r="H5">
            <v>-10389933.689999999</v>
          </cell>
          <cell r="I5">
            <v>-3971630.3</v>
          </cell>
          <cell r="J5">
            <v>-596441.92000000004</v>
          </cell>
          <cell r="K5">
            <v>-460119.17</v>
          </cell>
          <cell r="L5">
            <v>-236418</v>
          </cell>
          <cell r="M5">
            <v>-1540683.22</v>
          </cell>
          <cell r="N5">
            <v>-560291.78</v>
          </cell>
          <cell r="O5">
            <v>-309644.53000000003</v>
          </cell>
          <cell r="P5">
            <v>-82186.8</v>
          </cell>
          <cell r="Q5">
            <v>-277045.74</v>
          </cell>
          <cell r="R5">
            <v>-562080.37</v>
          </cell>
          <cell r="S5">
            <v>-507147.6</v>
          </cell>
          <cell r="T5">
            <v>-1286244.26</v>
          </cell>
          <cell r="U5">
            <v>-13954054</v>
          </cell>
          <cell r="V5">
            <v>-13954054</v>
          </cell>
        </row>
        <row r="6">
          <cell r="E6">
            <v>120104</v>
          </cell>
          <cell r="F6" t="str">
            <v>RUSTICO</v>
          </cell>
          <cell r="G6">
            <v>4638941</v>
          </cell>
          <cell r="H6">
            <v>-4638941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-4638941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-4400000</v>
          </cell>
        </row>
        <row r="7">
          <cell r="E7">
            <v>120105</v>
          </cell>
          <cell r="F7" t="str">
            <v>RUSTICO REZAGO</v>
          </cell>
          <cell r="G7">
            <v>930562</v>
          </cell>
          <cell r="H7">
            <v>-930562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-930562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-150000</v>
          </cell>
        </row>
        <row r="8">
          <cell r="E8">
            <v>120106</v>
          </cell>
          <cell r="F8" t="str">
            <v>RUSTICO DIFERENCIAS</v>
          </cell>
          <cell r="G8">
            <v>72371</v>
          </cell>
          <cell r="H8">
            <v>-72371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-72371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E9">
            <v>120107</v>
          </cell>
          <cell r="F9" t="str">
            <v>SUBURBANO</v>
          </cell>
          <cell r="G9">
            <v>11892887</v>
          </cell>
          <cell r="H9">
            <v>-11892887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-11892887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-11800000</v>
          </cell>
        </row>
        <row r="10">
          <cell r="E10">
            <v>120108</v>
          </cell>
          <cell r="F10" t="str">
            <v>SUBURBANO REZAGO</v>
          </cell>
          <cell r="G10">
            <v>3000006</v>
          </cell>
          <cell r="H10">
            <v>-3000006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-3000006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-3000000</v>
          </cell>
        </row>
        <row r="11">
          <cell r="E11">
            <v>120109</v>
          </cell>
          <cell r="F11" t="str">
            <v>SUBURBANO DIFERENCIAS</v>
          </cell>
          <cell r="G11">
            <v>483693</v>
          </cell>
          <cell r="H11">
            <v>-483693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-483693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-555000</v>
          </cell>
        </row>
        <row r="12">
          <cell r="E12">
            <v>120201</v>
          </cell>
          <cell r="F12" t="str">
            <v>TRASLACION DE DOMINIO</v>
          </cell>
          <cell r="G12">
            <v>255284185.47999999</v>
          </cell>
          <cell r="H12">
            <v>-255284185.47999999</v>
          </cell>
          <cell r="I12">
            <v>-23386755.68</v>
          </cell>
          <cell r="J12">
            <v>-21498472.510000002</v>
          </cell>
          <cell r="K12">
            <v>-20031173.859999999</v>
          </cell>
          <cell r="L12">
            <v>-20404358.43</v>
          </cell>
          <cell r="M12">
            <v>-23163938.84</v>
          </cell>
          <cell r="N12">
            <v>-20185594.98</v>
          </cell>
          <cell r="O12">
            <v>-22553747.75</v>
          </cell>
          <cell r="P12">
            <v>-21735218.57</v>
          </cell>
          <cell r="Q12">
            <v>-18297947.52</v>
          </cell>
          <cell r="R12">
            <v>-22453196.600000001</v>
          </cell>
          <cell r="S12">
            <v>-21513449.140000001</v>
          </cell>
          <cell r="T12">
            <v>-20060331.600000001</v>
          </cell>
          <cell r="U12">
            <v>-241940894</v>
          </cell>
          <cell r="V12">
            <v>-252734506.58000001</v>
          </cell>
        </row>
        <row r="13">
          <cell r="E13">
            <v>120301</v>
          </cell>
          <cell r="F13" t="str">
            <v>IMPUESTO DE INFRAESTRUCTURA Y EQUIPAMIENTO</v>
          </cell>
          <cell r="G13">
            <v>6044873</v>
          </cell>
          <cell r="H13">
            <v>-6044873</v>
          </cell>
          <cell r="I13">
            <v>-37500</v>
          </cell>
          <cell r="J13">
            <v>-450</v>
          </cell>
          <cell r="K13">
            <v>-4500</v>
          </cell>
          <cell r="L13">
            <v>-3300</v>
          </cell>
          <cell r="M13">
            <v>-2400</v>
          </cell>
          <cell r="N13">
            <v>-2550</v>
          </cell>
          <cell r="O13">
            <v>-3000</v>
          </cell>
          <cell r="P13">
            <v>-1800</v>
          </cell>
          <cell r="Q13">
            <v>-5967523</v>
          </cell>
          <cell r="R13">
            <v>-3900</v>
          </cell>
          <cell r="S13">
            <v>-7400</v>
          </cell>
          <cell r="T13">
            <v>-10550</v>
          </cell>
          <cell r="U13">
            <v>0</v>
          </cell>
          <cell r="V13">
            <v>0</v>
          </cell>
        </row>
        <row r="14">
          <cell r="E14">
            <v>170101</v>
          </cell>
          <cell r="F14" t="str">
            <v>RECARGOS PREDIAL</v>
          </cell>
          <cell r="G14">
            <v>20071720.100000001</v>
          </cell>
          <cell r="H14">
            <v>-20071720.100000001</v>
          </cell>
          <cell r="I14">
            <v>-4846195.84</v>
          </cell>
          <cell r="J14">
            <v>-2089270.41</v>
          </cell>
          <cell r="K14">
            <v>-2396395.42</v>
          </cell>
          <cell r="L14">
            <v>-1824625.34</v>
          </cell>
          <cell r="M14">
            <v>-2942950.34</v>
          </cell>
          <cell r="N14">
            <v>-1243867.52</v>
          </cell>
          <cell r="O14">
            <v>-371533.6</v>
          </cell>
          <cell r="P14">
            <v>-33461.120000000003</v>
          </cell>
          <cell r="Q14">
            <v>-1041650.71</v>
          </cell>
          <cell r="R14">
            <v>-1439843.01</v>
          </cell>
          <cell r="S14">
            <v>-914247.55</v>
          </cell>
          <cell r="T14">
            <v>-927679.24</v>
          </cell>
          <cell r="U14">
            <v>-16562302</v>
          </cell>
          <cell r="V14">
            <v>-20862302</v>
          </cell>
        </row>
        <row r="15">
          <cell r="E15">
            <v>170102</v>
          </cell>
          <cell r="F15" t="str">
            <v>RECARGOS TRASLACION DE DOMINIO</v>
          </cell>
          <cell r="G15">
            <v>2836748.49</v>
          </cell>
          <cell r="H15">
            <v>-2836748.49</v>
          </cell>
          <cell r="I15">
            <v>-89591.43</v>
          </cell>
          <cell r="J15">
            <v>-451486.77</v>
          </cell>
          <cell r="K15">
            <v>-528989.21</v>
          </cell>
          <cell r="L15">
            <v>-115578.83</v>
          </cell>
          <cell r="M15">
            <v>-239861.72</v>
          </cell>
          <cell r="N15">
            <v>-350850.15</v>
          </cell>
          <cell r="O15">
            <v>-178534.15</v>
          </cell>
          <cell r="P15">
            <v>-242455.72</v>
          </cell>
          <cell r="Q15">
            <v>-97713.58</v>
          </cell>
          <cell r="R15">
            <v>-215081.08</v>
          </cell>
          <cell r="S15">
            <v>-142116.47</v>
          </cell>
          <cell r="T15">
            <v>-184489.38</v>
          </cell>
          <cell r="U15">
            <v>-3187199</v>
          </cell>
          <cell r="V15">
            <v>-3247199</v>
          </cell>
        </row>
        <row r="16">
          <cell r="E16">
            <v>170103</v>
          </cell>
          <cell r="F16" t="str">
            <v>RECARGOS DERECHO ALUMBRADO PUBLICO</v>
          </cell>
          <cell r="G16">
            <v>1289137.3</v>
          </cell>
          <cell r="H16">
            <v>-1289137.3</v>
          </cell>
          <cell r="I16">
            <v>-184793.48</v>
          </cell>
          <cell r="J16">
            <v>-80470.3</v>
          </cell>
          <cell r="K16">
            <v>-80219.25</v>
          </cell>
          <cell r="L16">
            <v>-58980.31</v>
          </cell>
          <cell r="M16">
            <v>-75449.22</v>
          </cell>
          <cell r="N16">
            <v>-114452.52</v>
          </cell>
          <cell r="O16">
            <v>-90687.72</v>
          </cell>
          <cell r="P16">
            <v>-185773.35</v>
          </cell>
          <cell r="Q16">
            <v>-45335.29</v>
          </cell>
          <cell r="R16">
            <v>-61581.599999999999</v>
          </cell>
          <cell r="S16">
            <v>-56061.42</v>
          </cell>
          <cell r="T16">
            <v>-255332.84</v>
          </cell>
          <cell r="U16">
            <v>-999869</v>
          </cell>
          <cell r="V16">
            <v>-999869</v>
          </cell>
        </row>
        <row r="17">
          <cell r="E17">
            <v>170104</v>
          </cell>
          <cell r="F17" t="str">
            <v>RECARGOS OTROS CONCEPTOS</v>
          </cell>
          <cell r="G17">
            <v>187754.93</v>
          </cell>
          <cell r="H17">
            <v>-187754.93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-106520.8</v>
          </cell>
          <cell r="O17">
            <v>-80207.360000000001</v>
          </cell>
          <cell r="P17">
            <v>-1026.77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E18">
            <v>170201</v>
          </cell>
          <cell r="F18" t="str">
            <v>MULTAS DE SEGURIDAD PUBLICA</v>
          </cell>
          <cell r="G18">
            <v>4067156.1</v>
          </cell>
          <cell r="H18">
            <v>-4067156.1</v>
          </cell>
          <cell r="I18">
            <v>-346756</v>
          </cell>
          <cell r="J18">
            <v>-407220</v>
          </cell>
          <cell r="K18">
            <v>-481902</v>
          </cell>
          <cell r="L18">
            <v>-444864</v>
          </cell>
          <cell r="M18">
            <v>-390266.6</v>
          </cell>
          <cell r="N18">
            <v>-280951</v>
          </cell>
          <cell r="O18">
            <v>-309075.59999999998</v>
          </cell>
          <cell r="P18">
            <v>-263795.40000000002</v>
          </cell>
          <cell r="Q18">
            <v>-292722.40000000002</v>
          </cell>
          <cell r="R18">
            <v>-242283.22</v>
          </cell>
          <cell r="S18">
            <v>-281213</v>
          </cell>
          <cell r="T18">
            <v>-326106.88</v>
          </cell>
          <cell r="U18">
            <v>-3487058</v>
          </cell>
          <cell r="V18">
            <v>-3910582.53</v>
          </cell>
        </row>
        <row r="19">
          <cell r="E19">
            <v>170202</v>
          </cell>
          <cell r="F19" t="str">
            <v>MULTAS DE GOBERNACION</v>
          </cell>
          <cell r="G19">
            <v>1624784.64</v>
          </cell>
          <cell r="H19">
            <v>-1624784.64</v>
          </cell>
          <cell r="I19">
            <v>-130710.92</v>
          </cell>
          <cell r="J19">
            <v>-117474.5</v>
          </cell>
          <cell r="K19">
            <v>-200492.5</v>
          </cell>
          <cell r="L19">
            <v>-204321</v>
          </cell>
          <cell r="M19">
            <v>-116144.6</v>
          </cell>
          <cell r="N19">
            <v>-110019</v>
          </cell>
          <cell r="O19">
            <v>-111610.85</v>
          </cell>
          <cell r="P19">
            <v>-243989.9</v>
          </cell>
          <cell r="Q19">
            <v>-84272.3</v>
          </cell>
          <cell r="R19">
            <v>-93609.9</v>
          </cell>
          <cell r="S19">
            <v>-129136.17</v>
          </cell>
          <cell r="T19">
            <v>-83003</v>
          </cell>
          <cell r="U19">
            <v>-2733119</v>
          </cell>
          <cell r="V19">
            <v>-2733119</v>
          </cell>
        </row>
        <row r="20">
          <cell r="E20">
            <v>170203</v>
          </cell>
          <cell r="F20" t="str">
            <v>MULTAS DE SERVICIOS PUBLICOS</v>
          </cell>
          <cell r="G20">
            <v>525438.77</v>
          </cell>
          <cell r="H20">
            <v>-525438.77</v>
          </cell>
          <cell r="I20">
            <v>-67676.58</v>
          </cell>
          <cell r="J20">
            <v>-28512.36</v>
          </cell>
          <cell r="K20">
            <v>-15177.97</v>
          </cell>
          <cell r="L20">
            <v>-88716.02</v>
          </cell>
          <cell r="M20">
            <v>-26084.48</v>
          </cell>
          <cell r="N20">
            <v>-13598.53</v>
          </cell>
          <cell r="O20">
            <v>-21815.279999999999</v>
          </cell>
          <cell r="P20">
            <v>-72355.990000000005</v>
          </cell>
          <cell r="Q20">
            <v>-28414.69</v>
          </cell>
          <cell r="R20">
            <v>-59388.53</v>
          </cell>
          <cell r="S20">
            <v>-14896.86</v>
          </cell>
          <cell r="T20">
            <v>-88801.48</v>
          </cell>
          <cell r="U20">
            <v>-577786</v>
          </cell>
          <cell r="V20">
            <v>-577786</v>
          </cell>
        </row>
        <row r="21">
          <cell r="E21">
            <v>170204</v>
          </cell>
          <cell r="F21" t="str">
            <v>MULTAS DE OBRAS PUBLICAS</v>
          </cell>
          <cell r="G21">
            <v>6549891.9299999997</v>
          </cell>
          <cell r="H21">
            <v>-6549891.9299999997</v>
          </cell>
          <cell r="I21">
            <v>-344313.36</v>
          </cell>
          <cell r="J21">
            <v>-108281.34</v>
          </cell>
          <cell r="K21">
            <v>-322667.2</v>
          </cell>
          <cell r="L21">
            <v>-516722.08</v>
          </cell>
          <cell r="M21">
            <v>-767003.09</v>
          </cell>
          <cell r="N21">
            <v>-2225502.9</v>
          </cell>
          <cell r="O21">
            <v>-350169.38</v>
          </cell>
          <cell r="P21">
            <v>-279174.90999999997</v>
          </cell>
          <cell r="Q21">
            <v>-455903.94</v>
          </cell>
          <cell r="R21">
            <v>-317899.05</v>
          </cell>
          <cell r="S21">
            <v>-448289.6</v>
          </cell>
          <cell r="T21">
            <v>-413965.08</v>
          </cell>
          <cell r="U21">
            <v>-2977617</v>
          </cell>
          <cell r="V21">
            <v>-6323808.4800000004</v>
          </cell>
        </row>
        <row r="22">
          <cell r="E22">
            <v>170206</v>
          </cell>
          <cell r="F22" t="str">
            <v>MULTAS ECOLOGICAS</v>
          </cell>
          <cell r="G22">
            <v>147788.97</v>
          </cell>
          <cell r="H22">
            <v>-147788.97</v>
          </cell>
          <cell r="I22">
            <v>-22215.45</v>
          </cell>
          <cell r="J22">
            <v>-13897.1</v>
          </cell>
          <cell r="K22">
            <v>-5669.56</v>
          </cell>
          <cell r="L22">
            <v>-5490.6</v>
          </cell>
          <cell r="M22">
            <v>-13180.85</v>
          </cell>
          <cell r="N22">
            <v>0</v>
          </cell>
          <cell r="O22">
            <v>-25940.76</v>
          </cell>
          <cell r="P22">
            <v>-11476.8</v>
          </cell>
          <cell r="Q22">
            <v>-13879.55</v>
          </cell>
          <cell r="R22">
            <v>-8610.5</v>
          </cell>
          <cell r="S22">
            <v>-4836</v>
          </cell>
          <cell r="T22">
            <v>-22591.8</v>
          </cell>
          <cell r="U22">
            <v>-210820</v>
          </cell>
          <cell r="V22">
            <v>-210820</v>
          </cell>
        </row>
        <row r="23">
          <cell r="E23">
            <v>170209</v>
          </cell>
          <cell r="F23" t="str">
            <v>MULTAS DE PROTECCION CIVIL</v>
          </cell>
          <cell r="G23">
            <v>24180</v>
          </cell>
          <cell r="H23">
            <v>-24180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-16120</v>
          </cell>
          <cell r="O23">
            <v>0</v>
          </cell>
          <cell r="P23">
            <v>-8060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-3008.7</v>
          </cell>
        </row>
        <row r="24">
          <cell r="E24">
            <v>170302</v>
          </cell>
          <cell r="F24" t="str">
            <v>GASTOS DEL PROCEDIMIENTO ADMVO. DE EJECUCION MULTAS FEDERALES</v>
          </cell>
          <cell r="G24">
            <v>57534.23</v>
          </cell>
          <cell r="H24">
            <v>-57534.23</v>
          </cell>
          <cell r="I24">
            <v>-3020</v>
          </cell>
          <cell r="J24">
            <v>-2146.08</v>
          </cell>
          <cell r="K24">
            <v>-4100</v>
          </cell>
          <cell r="L24">
            <v>-2810</v>
          </cell>
          <cell r="M24">
            <v>0</v>
          </cell>
          <cell r="N24">
            <v>-4104.46</v>
          </cell>
          <cell r="O24">
            <v>-7798.63</v>
          </cell>
          <cell r="P24">
            <v>-7740</v>
          </cell>
          <cell r="Q24">
            <v>-13410.08</v>
          </cell>
          <cell r="R24">
            <v>-4530.9799999999996</v>
          </cell>
          <cell r="S24">
            <v>-6584</v>
          </cell>
          <cell r="T24">
            <v>-1290</v>
          </cell>
          <cell r="U24">
            <v>-88905</v>
          </cell>
          <cell r="V24">
            <v>-88905</v>
          </cell>
        </row>
        <row r="25">
          <cell r="E25">
            <v>170304</v>
          </cell>
          <cell r="F25" t="str">
            <v>GASTOS DE EJECUCION OTROS CONCEPTOS</v>
          </cell>
          <cell r="G25">
            <v>4921028.7699999996</v>
          </cell>
          <cell r="H25">
            <v>-4921028.7699999996</v>
          </cell>
          <cell r="I25">
            <v>-486462.63</v>
          </cell>
          <cell r="J25">
            <v>-257323.11</v>
          </cell>
          <cell r="K25">
            <v>-245952.44</v>
          </cell>
          <cell r="L25">
            <v>-195740.68</v>
          </cell>
          <cell r="M25">
            <v>-299428.59000000003</v>
          </cell>
          <cell r="N25">
            <v>-208460.48</v>
          </cell>
          <cell r="O25">
            <v>-303203.19</v>
          </cell>
          <cell r="P25">
            <v>-700134.22</v>
          </cell>
          <cell r="Q25">
            <v>-172157.46</v>
          </cell>
          <cell r="R25">
            <v>-300503.8</v>
          </cell>
          <cell r="S25">
            <v>-156546.98000000001</v>
          </cell>
          <cell r="T25">
            <v>-1595115.19</v>
          </cell>
          <cell r="U25">
            <v>-3823521</v>
          </cell>
          <cell r="V25">
            <v>-3823521</v>
          </cell>
        </row>
        <row r="26">
          <cell r="E26">
            <v>180101</v>
          </cell>
          <cell r="F26" t="str">
            <v>BECERRADAS, NOVILLADAS Y JARIPEOS</v>
          </cell>
          <cell r="G26">
            <v>212705</v>
          </cell>
          <cell r="H26">
            <v>-212705</v>
          </cell>
          <cell r="I26">
            <v>0</v>
          </cell>
          <cell r="J26">
            <v>-5034</v>
          </cell>
          <cell r="K26">
            <v>-18678</v>
          </cell>
          <cell r="L26">
            <v>-19810</v>
          </cell>
          <cell r="M26">
            <v>-46244</v>
          </cell>
          <cell r="N26">
            <v>0</v>
          </cell>
          <cell r="O26">
            <v>-2387</v>
          </cell>
          <cell r="P26">
            <v>0</v>
          </cell>
          <cell r="Q26">
            <v>-101140</v>
          </cell>
          <cell r="R26">
            <v>-3149</v>
          </cell>
          <cell r="S26">
            <v>-16263</v>
          </cell>
          <cell r="T26">
            <v>0</v>
          </cell>
          <cell r="U26">
            <v>-299487</v>
          </cell>
          <cell r="V26">
            <v>-299487</v>
          </cell>
        </row>
        <row r="27">
          <cell r="E27">
            <v>180102</v>
          </cell>
          <cell r="F27" t="str">
            <v>BOX Y LUCHA</v>
          </cell>
          <cell r="G27">
            <v>28430</v>
          </cell>
          <cell r="H27">
            <v>-28430</v>
          </cell>
          <cell r="I27">
            <v>-552</v>
          </cell>
          <cell r="J27">
            <v>-1165</v>
          </cell>
          <cell r="K27">
            <v>-2977</v>
          </cell>
          <cell r="L27">
            <v>-524</v>
          </cell>
          <cell r="M27">
            <v>-2838</v>
          </cell>
          <cell r="N27">
            <v>0</v>
          </cell>
          <cell r="O27">
            <v>-832</v>
          </cell>
          <cell r="P27">
            <v>-611</v>
          </cell>
          <cell r="Q27">
            <v>-322</v>
          </cell>
          <cell r="R27">
            <v>-11649</v>
          </cell>
          <cell r="S27">
            <v>0</v>
          </cell>
          <cell r="T27">
            <v>-6960</v>
          </cell>
          <cell r="U27">
            <v>0</v>
          </cell>
          <cell r="V27">
            <v>0</v>
          </cell>
        </row>
        <row r="28">
          <cell r="E28">
            <v>180103</v>
          </cell>
          <cell r="F28" t="str">
            <v>CARRERAS DE CABALLOS, AUTOS Y MOTOS</v>
          </cell>
          <cell r="G28">
            <v>101229</v>
          </cell>
          <cell r="H28">
            <v>-101229</v>
          </cell>
          <cell r="I28">
            <v>-9627</v>
          </cell>
          <cell r="J28">
            <v>-8784</v>
          </cell>
          <cell r="K28">
            <v>-7654</v>
          </cell>
          <cell r="L28">
            <v>-5706</v>
          </cell>
          <cell r="M28">
            <v>-6984</v>
          </cell>
          <cell r="N28">
            <v>-12402</v>
          </cell>
          <cell r="O28">
            <v>-15386</v>
          </cell>
          <cell r="P28">
            <v>-9252</v>
          </cell>
          <cell r="Q28">
            <v>-5436</v>
          </cell>
          <cell r="R28">
            <v>-8406</v>
          </cell>
          <cell r="S28">
            <v>-6822</v>
          </cell>
          <cell r="T28">
            <v>-4770</v>
          </cell>
          <cell r="U28">
            <v>-65089</v>
          </cell>
          <cell r="V28">
            <v>-65089</v>
          </cell>
        </row>
        <row r="29">
          <cell r="E29">
            <v>180105</v>
          </cell>
          <cell r="F29" t="str">
            <v>CIRCOS</v>
          </cell>
          <cell r="G29">
            <v>170626</v>
          </cell>
          <cell r="H29">
            <v>-170626</v>
          </cell>
          <cell r="I29">
            <v>-1342</v>
          </cell>
          <cell r="J29">
            <v>0</v>
          </cell>
          <cell r="K29">
            <v>0</v>
          </cell>
          <cell r="L29">
            <v>-1976</v>
          </cell>
          <cell r="M29">
            <v>-1719</v>
          </cell>
          <cell r="N29">
            <v>-1609</v>
          </cell>
          <cell r="O29">
            <v>-2569</v>
          </cell>
          <cell r="P29">
            <v>-1532</v>
          </cell>
          <cell r="Q29">
            <v>-85170</v>
          </cell>
          <cell r="R29">
            <v>-61271</v>
          </cell>
          <cell r="S29">
            <v>-12103</v>
          </cell>
          <cell r="T29">
            <v>-1335</v>
          </cell>
          <cell r="U29">
            <v>-154827</v>
          </cell>
          <cell r="V29">
            <v>-154827</v>
          </cell>
        </row>
        <row r="30">
          <cell r="E30">
            <v>180106</v>
          </cell>
          <cell r="F30" t="str">
            <v>CORRIDAS DE TOROS Y PELEAS DE GALLOS</v>
          </cell>
          <cell r="G30">
            <v>216662</v>
          </cell>
          <cell r="H30">
            <v>-216662</v>
          </cell>
          <cell r="I30">
            <v>-10733</v>
          </cell>
          <cell r="J30">
            <v>-6048</v>
          </cell>
          <cell r="K30">
            <v>-12583</v>
          </cell>
          <cell r="L30">
            <v>-163830</v>
          </cell>
          <cell r="M30">
            <v>-1984</v>
          </cell>
          <cell r="N30">
            <v>-2092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-8442</v>
          </cell>
          <cell r="T30">
            <v>-10950</v>
          </cell>
          <cell r="U30">
            <v>-64609</v>
          </cell>
          <cell r="V30">
            <v>-64609</v>
          </cell>
        </row>
        <row r="31">
          <cell r="E31">
            <v>180107</v>
          </cell>
          <cell r="F31" t="str">
            <v>ESPECTACULOS TEATRALES</v>
          </cell>
          <cell r="G31">
            <v>863504</v>
          </cell>
          <cell r="H31">
            <v>-863504</v>
          </cell>
          <cell r="I31">
            <v>-46365</v>
          </cell>
          <cell r="J31">
            <v>-195023</v>
          </cell>
          <cell r="K31">
            <v>-142590</v>
          </cell>
          <cell r="L31">
            <v>-27724</v>
          </cell>
          <cell r="M31">
            <v>-80351</v>
          </cell>
          <cell r="N31">
            <v>-73522</v>
          </cell>
          <cell r="O31">
            <v>-66943</v>
          </cell>
          <cell r="P31">
            <v>-3479</v>
          </cell>
          <cell r="Q31">
            <v>-19102</v>
          </cell>
          <cell r="R31">
            <v>-71091</v>
          </cell>
          <cell r="S31">
            <v>-72595</v>
          </cell>
          <cell r="T31">
            <v>-64719</v>
          </cell>
          <cell r="U31">
            <v>-572498</v>
          </cell>
          <cell r="V31">
            <v>-693998</v>
          </cell>
        </row>
        <row r="32">
          <cell r="E32">
            <v>180108</v>
          </cell>
          <cell r="F32" t="str">
            <v>EXHIBICIONES Y CONCURSOS</v>
          </cell>
          <cell r="G32">
            <v>128611</v>
          </cell>
          <cell r="H32">
            <v>-128611</v>
          </cell>
          <cell r="I32">
            <v>0</v>
          </cell>
          <cell r="J32">
            <v>-19920</v>
          </cell>
          <cell r="K32">
            <v>-10628</v>
          </cell>
          <cell r="L32">
            <v>-4602</v>
          </cell>
          <cell r="M32">
            <v>-31228</v>
          </cell>
          <cell r="N32">
            <v>0</v>
          </cell>
          <cell r="O32">
            <v>-4498</v>
          </cell>
          <cell r="P32">
            <v>-6507</v>
          </cell>
          <cell r="Q32">
            <v>-9009</v>
          </cell>
          <cell r="R32">
            <v>-8640</v>
          </cell>
          <cell r="S32">
            <v>-24036</v>
          </cell>
          <cell r="T32">
            <v>-9543</v>
          </cell>
          <cell r="U32">
            <v>-115612</v>
          </cell>
          <cell r="V32">
            <v>-115612</v>
          </cell>
        </row>
        <row r="33">
          <cell r="E33">
            <v>180109</v>
          </cell>
          <cell r="F33" t="str">
            <v>KERMESSES</v>
          </cell>
          <cell r="G33">
            <v>24663</v>
          </cell>
          <cell r="H33">
            <v>-24663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-4644</v>
          </cell>
          <cell r="P33">
            <v>0</v>
          </cell>
          <cell r="Q33">
            <v>-14825</v>
          </cell>
          <cell r="R33">
            <v>-5006</v>
          </cell>
          <cell r="S33">
            <v>0</v>
          </cell>
          <cell r="T33">
            <v>-188</v>
          </cell>
          <cell r="U33">
            <v>0</v>
          </cell>
          <cell r="V33">
            <v>0</v>
          </cell>
        </row>
        <row r="34">
          <cell r="E34">
            <v>180110</v>
          </cell>
          <cell r="F34" t="str">
            <v>ESPECTACULOS DEPORTIVOS</v>
          </cell>
          <cell r="G34">
            <v>114222</v>
          </cell>
          <cell r="H34">
            <v>-114222</v>
          </cell>
          <cell r="I34">
            <v>-750</v>
          </cell>
          <cell r="J34">
            <v>-964</v>
          </cell>
          <cell r="K34">
            <v>-11025</v>
          </cell>
          <cell r="L34">
            <v>-5577</v>
          </cell>
          <cell r="M34">
            <v>-10985</v>
          </cell>
          <cell r="N34">
            <v>-3957</v>
          </cell>
          <cell r="O34">
            <v>0</v>
          </cell>
          <cell r="P34">
            <v>-27198</v>
          </cell>
          <cell r="Q34">
            <v>-6272</v>
          </cell>
          <cell r="R34">
            <v>-2662</v>
          </cell>
          <cell r="S34">
            <v>-110</v>
          </cell>
          <cell r="T34">
            <v>-44722</v>
          </cell>
          <cell r="U34">
            <v>0</v>
          </cell>
          <cell r="V34">
            <v>0</v>
          </cell>
        </row>
        <row r="35">
          <cell r="E35">
            <v>180111</v>
          </cell>
          <cell r="F35" t="str">
            <v>DIVERSOS ESPECTACULOS</v>
          </cell>
          <cell r="G35">
            <v>1523396</v>
          </cell>
          <cell r="H35">
            <v>-1523396</v>
          </cell>
          <cell r="I35">
            <v>-288245</v>
          </cell>
          <cell r="J35">
            <v>-159955</v>
          </cell>
          <cell r="K35">
            <v>-111310</v>
          </cell>
          <cell r="L35">
            <v>-126188</v>
          </cell>
          <cell r="M35">
            <v>-90455</v>
          </cell>
          <cell r="N35">
            <v>-61131</v>
          </cell>
          <cell r="O35">
            <v>-77609</v>
          </cell>
          <cell r="P35">
            <v>-86050</v>
          </cell>
          <cell r="Q35">
            <v>-88388</v>
          </cell>
          <cell r="R35">
            <v>-173745</v>
          </cell>
          <cell r="S35">
            <v>-155519</v>
          </cell>
          <cell r="T35">
            <v>-104801</v>
          </cell>
          <cell r="U35">
            <v>-1250225</v>
          </cell>
          <cell r="V35">
            <v>-1250225</v>
          </cell>
        </row>
        <row r="36">
          <cell r="E36">
            <v>180112</v>
          </cell>
          <cell r="F36" t="str">
            <v>CONCIERTOS Y CONFERENCIAS</v>
          </cell>
          <cell r="G36">
            <v>966605</v>
          </cell>
          <cell r="H36">
            <v>-966605</v>
          </cell>
          <cell r="I36">
            <v>-37336</v>
          </cell>
          <cell r="J36">
            <v>-18568</v>
          </cell>
          <cell r="K36">
            <v>-126269</v>
          </cell>
          <cell r="L36">
            <v>-20722</v>
          </cell>
          <cell r="M36">
            <v>-62186</v>
          </cell>
          <cell r="N36">
            <v>-61620</v>
          </cell>
          <cell r="O36">
            <v>-28908</v>
          </cell>
          <cell r="P36">
            <v>-43256</v>
          </cell>
          <cell r="Q36">
            <v>-256137</v>
          </cell>
          <cell r="R36">
            <v>-239405</v>
          </cell>
          <cell r="S36">
            <v>-47224</v>
          </cell>
          <cell r="T36">
            <v>-24974</v>
          </cell>
          <cell r="U36">
            <v>-2031249</v>
          </cell>
          <cell r="V36">
            <v>-2031249</v>
          </cell>
        </row>
        <row r="37">
          <cell r="E37">
            <v>310101</v>
          </cell>
          <cell r="F37" t="str">
            <v>EXPOCHIHUAHUA CONTRIBUCIONES ESPECIALES 3</v>
          </cell>
          <cell r="G37">
            <v>7564665.1399999997</v>
          </cell>
          <cell r="H37">
            <v>-7564665.1399999997</v>
          </cell>
          <cell r="I37">
            <v>-6001235.0199999996</v>
          </cell>
          <cell r="J37">
            <v>-329184.46999999997</v>
          </cell>
          <cell r="K37">
            <v>-152025.4</v>
          </cell>
          <cell r="L37">
            <v>-96508.69</v>
          </cell>
          <cell r="M37">
            <v>-134527.20000000001</v>
          </cell>
          <cell r="N37">
            <v>-80811.38</v>
          </cell>
          <cell r="O37">
            <v>-84344.5</v>
          </cell>
          <cell r="P37">
            <v>-203522.48</v>
          </cell>
          <cell r="Q37">
            <v>-51460.61</v>
          </cell>
          <cell r="R37">
            <v>-93493.07</v>
          </cell>
          <cell r="S37">
            <v>-53699.97</v>
          </cell>
          <cell r="T37">
            <v>-283852.34999999998</v>
          </cell>
          <cell r="U37">
            <v>-6046600</v>
          </cell>
          <cell r="V37">
            <v>-7150011.96</v>
          </cell>
        </row>
        <row r="38">
          <cell r="E38">
            <v>310102</v>
          </cell>
          <cell r="F38" t="str">
            <v>DIF-CAPSI CONTRIBUCIONES ESPECIALES</v>
          </cell>
          <cell r="G38">
            <v>2059156.32</v>
          </cell>
          <cell r="H38">
            <v>-2059156.32</v>
          </cell>
          <cell r="I38">
            <v>-984452.66</v>
          </cell>
          <cell r="J38">
            <v>-143347.14000000001</v>
          </cell>
          <cell r="K38">
            <v>-98138.36</v>
          </cell>
          <cell r="L38">
            <v>-83946.63</v>
          </cell>
          <cell r="M38">
            <v>-80915.8</v>
          </cell>
          <cell r="N38">
            <v>-69218.95</v>
          </cell>
          <cell r="O38">
            <v>-76586.06</v>
          </cell>
          <cell r="P38">
            <v>-129185.78</v>
          </cell>
          <cell r="Q38">
            <v>-56181.7</v>
          </cell>
          <cell r="R38">
            <v>-69027.91</v>
          </cell>
          <cell r="S38">
            <v>-58583.79</v>
          </cell>
          <cell r="T38">
            <v>-209571.54</v>
          </cell>
          <cell r="U38">
            <v>-1591999</v>
          </cell>
          <cell r="V38">
            <v>-1930589.78</v>
          </cell>
        </row>
        <row r="39">
          <cell r="E39">
            <v>310103</v>
          </cell>
          <cell r="F39" t="str">
            <v>IMPUESTO UNIVERSITARIO</v>
          </cell>
          <cell r="G39">
            <v>37064469.829999998</v>
          </cell>
          <cell r="H39">
            <v>-37064469.829999998</v>
          </cell>
          <cell r="I39">
            <v>-18980889.210000001</v>
          </cell>
          <cell r="J39">
            <v>-2262514.4</v>
          </cell>
          <cell r="K39">
            <v>-1609292.34</v>
          </cell>
          <cell r="L39">
            <v>-1345637.63</v>
          </cell>
          <cell r="M39">
            <v>-1481156.15</v>
          </cell>
          <cell r="N39">
            <v>-1212714.9099999999</v>
          </cell>
          <cell r="O39">
            <v>-1487948.23</v>
          </cell>
          <cell r="P39">
            <v>-2041880.28</v>
          </cell>
          <cell r="Q39">
            <v>-1021301.78</v>
          </cell>
          <cell r="R39">
            <v>-1303869.1399999999</v>
          </cell>
          <cell r="S39">
            <v>-1218176.3400000001</v>
          </cell>
          <cell r="T39">
            <v>-3099089.42</v>
          </cell>
          <cell r="U39">
            <v>-33350951</v>
          </cell>
          <cell r="V39">
            <v>-33946209.799999997</v>
          </cell>
        </row>
        <row r="40">
          <cell r="E40">
            <v>310104</v>
          </cell>
          <cell r="F40" t="str">
            <v>INSTITUTO MUNICIPAL DE LA MUJER</v>
          </cell>
          <cell r="G40">
            <v>581300</v>
          </cell>
          <cell r="H40">
            <v>-581300</v>
          </cell>
          <cell r="I40">
            <v>-40920</v>
          </cell>
          <cell r="J40">
            <v>-45120</v>
          </cell>
          <cell r="K40">
            <v>-46770</v>
          </cell>
          <cell r="L40">
            <v>-51190</v>
          </cell>
          <cell r="M40">
            <v>-56280</v>
          </cell>
          <cell r="N40">
            <v>-47760</v>
          </cell>
          <cell r="O40">
            <v>-46630</v>
          </cell>
          <cell r="P40">
            <v>-55700</v>
          </cell>
          <cell r="Q40">
            <v>-46270</v>
          </cell>
          <cell r="R40">
            <v>-59360</v>
          </cell>
          <cell r="S40">
            <v>-47250</v>
          </cell>
          <cell r="T40">
            <v>-38050</v>
          </cell>
          <cell r="U40">
            <v>-339747</v>
          </cell>
          <cell r="V40">
            <v>-2568637</v>
          </cell>
        </row>
        <row r="41">
          <cell r="E41">
            <v>310105</v>
          </cell>
          <cell r="F41" t="str">
            <v>DIF. DESARROLLO INTEGRAL DE LA FAMILIA</v>
          </cell>
          <cell r="G41">
            <v>30</v>
          </cell>
          <cell r="H41">
            <v>-30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-30</v>
          </cell>
          <cell r="U41">
            <v>0</v>
          </cell>
          <cell r="V41">
            <v>0</v>
          </cell>
        </row>
        <row r="42">
          <cell r="E42">
            <v>390101</v>
          </cell>
          <cell r="F42" t="str">
            <v>IMPUESTO UNIVERSITARIO DE ADEUDOS ANTERIORES</v>
          </cell>
          <cell r="G42">
            <v>13042.52</v>
          </cell>
          <cell r="H42">
            <v>-13042.52</v>
          </cell>
          <cell r="I42">
            <v>-1946.18</v>
          </cell>
          <cell r="J42">
            <v>-1486.02</v>
          </cell>
          <cell r="K42">
            <v>-367.57</v>
          </cell>
          <cell r="L42">
            <v>-271.86</v>
          </cell>
          <cell r="M42">
            <v>-360.26</v>
          </cell>
          <cell r="N42">
            <v>-21.66</v>
          </cell>
          <cell r="O42">
            <v>-596.1</v>
          </cell>
          <cell r="P42">
            <v>-2919.76</v>
          </cell>
          <cell r="Q42">
            <v>-51.97</v>
          </cell>
          <cell r="R42">
            <v>-1843.44</v>
          </cell>
          <cell r="S42">
            <v>-681.16</v>
          </cell>
          <cell r="T42">
            <v>-2496.54</v>
          </cell>
          <cell r="U42">
            <v>-17013</v>
          </cell>
          <cell r="V42">
            <v>-17013</v>
          </cell>
        </row>
        <row r="43">
          <cell r="E43">
            <v>410101</v>
          </cell>
          <cell r="F43" t="str">
            <v>MERCADO REFORMA</v>
          </cell>
          <cell r="G43">
            <v>59504.08</v>
          </cell>
          <cell r="H43">
            <v>-59504.08</v>
          </cell>
          <cell r="I43">
            <v>-869.26</v>
          </cell>
          <cell r="J43">
            <v>-3683.29</v>
          </cell>
          <cell r="K43">
            <v>0</v>
          </cell>
          <cell r="L43">
            <v>0</v>
          </cell>
          <cell r="M43">
            <v>-9840.0499999999993</v>
          </cell>
          <cell r="N43">
            <v>-1160.26</v>
          </cell>
          <cell r="O43">
            <v>-18658.91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-25292.31</v>
          </cell>
          <cell r="U43">
            <v>-199481</v>
          </cell>
          <cell r="V43">
            <v>-199481</v>
          </cell>
        </row>
        <row r="44">
          <cell r="E44">
            <v>410102</v>
          </cell>
          <cell r="F44" t="str">
            <v>MERCADO JUAREZ</v>
          </cell>
          <cell r="G44">
            <v>33035.230000000003</v>
          </cell>
          <cell r="H44">
            <v>-33035.230000000003</v>
          </cell>
          <cell r="I44">
            <v>0</v>
          </cell>
          <cell r="J44">
            <v>-7137.95</v>
          </cell>
          <cell r="K44">
            <v>0</v>
          </cell>
          <cell r="L44">
            <v>-1472.52</v>
          </cell>
          <cell r="M44">
            <v>-17474.240000000002</v>
          </cell>
          <cell r="N44">
            <v>0</v>
          </cell>
          <cell r="O44">
            <v>-736.26</v>
          </cell>
          <cell r="P44">
            <v>-6214.26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-106759</v>
          </cell>
          <cell r="V44">
            <v>-106759</v>
          </cell>
        </row>
        <row r="45">
          <cell r="E45">
            <v>410103</v>
          </cell>
          <cell r="F45" t="str">
            <v>MERCADO POPULAR DEL CENTRO</v>
          </cell>
          <cell r="G45">
            <v>26500.61</v>
          </cell>
          <cell r="H45">
            <v>-26500.61</v>
          </cell>
          <cell r="I45">
            <v>-11163.47</v>
          </cell>
          <cell r="J45">
            <v>-1133.68</v>
          </cell>
          <cell r="K45">
            <v>0</v>
          </cell>
          <cell r="L45">
            <v>-3709.06</v>
          </cell>
          <cell r="M45">
            <v>0</v>
          </cell>
          <cell r="N45">
            <v>-1601</v>
          </cell>
          <cell r="O45">
            <v>-1554.76</v>
          </cell>
          <cell r="P45">
            <v>-3902.64</v>
          </cell>
          <cell r="Q45">
            <v>0</v>
          </cell>
          <cell r="R45">
            <v>-1566</v>
          </cell>
          <cell r="S45">
            <v>0</v>
          </cell>
          <cell r="T45">
            <v>-1870</v>
          </cell>
          <cell r="U45">
            <v>-18115</v>
          </cell>
          <cell r="V45">
            <v>-18115</v>
          </cell>
        </row>
        <row r="46">
          <cell r="E46">
            <v>410201</v>
          </cell>
          <cell r="F46" t="str">
            <v>AUDITORIO MUNICIPAL</v>
          </cell>
          <cell r="G46">
            <v>257120</v>
          </cell>
          <cell r="H46">
            <v>-257120</v>
          </cell>
          <cell r="I46">
            <v>-7700</v>
          </cell>
          <cell r="J46">
            <v>-5600</v>
          </cell>
          <cell r="K46">
            <v>-14000</v>
          </cell>
          <cell r="L46">
            <v>-21700</v>
          </cell>
          <cell r="M46">
            <v>-30450</v>
          </cell>
          <cell r="N46">
            <v>-50400</v>
          </cell>
          <cell r="O46">
            <v>-21700</v>
          </cell>
          <cell r="P46">
            <v>-8400</v>
          </cell>
          <cell r="Q46">
            <v>-9450</v>
          </cell>
          <cell r="R46">
            <v>-17920</v>
          </cell>
          <cell r="S46">
            <v>-20800</v>
          </cell>
          <cell r="T46">
            <v>-49000</v>
          </cell>
          <cell r="U46">
            <v>-58648</v>
          </cell>
          <cell r="V46">
            <v>-58648</v>
          </cell>
        </row>
        <row r="47">
          <cell r="E47">
            <v>410202</v>
          </cell>
          <cell r="F47" t="str">
            <v>EXHIBICION O VENTA DE PRODUCTOS AL PUBLICO, POR METRO LINEAL</v>
          </cell>
          <cell r="G47">
            <v>1501988.89</v>
          </cell>
          <cell r="H47">
            <v>-1501988.89</v>
          </cell>
          <cell r="I47">
            <v>-207867.13</v>
          </cell>
          <cell r="J47">
            <v>-230032.38</v>
          </cell>
          <cell r="K47">
            <v>-185142.24</v>
          </cell>
          <cell r="L47">
            <v>-132080.49</v>
          </cell>
          <cell r="M47">
            <v>-92966.98</v>
          </cell>
          <cell r="N47">
            <v>-43210.57</v>
          </cell>
          <cell r="O47">
            <v>-54695.01</v>
          </cell>
          <cell r="P47">
            <v>-57462.65</v>
          </cell>
          <cell r="Q47">
            <v>-56159.96</v>
          </cell>
          <cell r="R47">
            <v>-267445.48</v>
          </cell>
          <cell r="S47">
            <v>-72622.539999999994</v>
          </cell>
          <cell r="T47">
            <v>-102303.46</v>
          </cell>
          <cell r="U47">
            <v>-1196352</v>
          </cell>
          <cell r="V47">
            <v>-1196352</v>
          </cell>
        </row>
        <row r="48">
          <cell r="E48">
            <v>410203</v>
          </cell>
          <cell r="F48" t="str">
            <v>POR COMERCIANTES AMBULANTES O CON PUESTOS FIJOS Y SEMIFIJOS</v>
          </cell>
          <cell r="G48">
            <v>8704.7999999999993</v>
          </cell>
          <cell r="H48">
            <v>-8704.7999999999993</v>
          </cell>
          <cell r="I48">
            <v>0</v>
          </cell>
          <cell r="J48">
            <v>0</v>
          </cell>
          <cell r="K48">
            <v>0</v>
          </cell>
          <cell r="L48">
            <v>-2901.6</v>
          </cell>
          <cell r="M48">
            <v>0</v>
          </cell>
          <cell r="N48">
            <v>0</v>
          </cell>
          <cell r="O48">
            <v>0</v>
          </cell>
          <cell r="P48">
            <v>-2901.6</v>
          </cell>
          <cell r="Q48">
            <v>0</v>
          </cell>
          <cell r="R48">
            <v>0</v>
          </cell>
          <cell r="S48">
            <v>0</v>
          </cell>
          <cell r="T48">
            <v>-2901.6</v>
          </cell>
          <cell r="U48">
            <v>0</v>
          </cell>
          <cell r="V48">
            <v>0</v>
          </cell>
        </row>
        <row r="49">
          <cell r="E49">
            <v>410205</v>
          </cell>
          <cell r="F49" t="str">
            <v>EDIFICIOS VARIOS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</row>
        <row r="50">
          <cell r="E50">
            <v>410301</v>
          </cell>
          <cell r="F50" t="str">
            <v>CEMENTERIO TEMPORALIDAD MAXIMA</v>
          </cell>
          <cell r="G50">
            <v>1118419.2</v>
          </cell>
          <cell r="H50">
            <v>-1118419.2</v>
          </cell>
          <cell r="I50">
            <v>-112531.2</v>
          </cell>
          <cell r="J50">
            <v>-111228</v>
          </cell>
          <cell r="K50">
            <v>-100750</v>
          </cell>
          <cell r="L50">
            <v>-87854</v>
          </cell>
          <cell r="M50">
            <v>-75764</v>
          </cell>
          <cell r="N50">
            <v>-82212</v>
          </cell>
          <cell r="O50">
            <v>-74958</v>
          </cell>
          <cell r="P50">
            <v>-87048</v>
          </cell>
          <cell r="Q50">
            <v>-78182</v>
          </cell>
          <cell r="R50">
            <v>-89466</v>
          </cell>
          <cell r="S50">
            <v>-103168</v>
          </cell>
          <cell r="T50">
            <v>-115258</v>
          </cell>
          <cell r="U50">
            <v>-1037726</v>
          </cell>
          <cell r="V50">
            <v>-1037726</v>
          </cell>
        </row>
        <row r="51">
          <cell r="E51">
            <v>410302</v>
          </cell>
          <cell r="F51" t="str">
            <v>OTROS CONCEPTOS</v>
          </cell>
          <cell r="G51">
            <v>1304952.44</v>
          </cell>
          <cell r="H51">
            <v>-1304952.44</v>
          </cell>
          <cell r="I51">
            <v>-111423.23</v>
          </cell>
          <cell r="J51">
            <v>-159104.4</v>
          </cell>
          <cell r="K51">
            <v>-318214.8</v>
          </cell>
          <cell r="L51">
            <v>-74957.61</v>
          </cell>
          <cell r="M51">
            <v>-81728.399999999994</v>
          </cell>
          <cell r="N51">
            <v>-163295.20000000001</v>
          </cell>
          <cell r="O51">
            <v>-69638</v>
          </cell>
          <cell r="P51">
            <v>-52712.4</v>
          </cell>
          <cell r="Q51">
            <v>-47957</v>
          </cell>
          <cell r="R51">
            <v>-58112.6</v>
          </cell>
          <cell r="S51">
            <v>-92850.8</v>
          </cell>
          <cell r="T51">
            <v>-74958</v>
          </cell>
          <cell r="U51">
            <v>-943540</v>
          </cell>
          <cell r="V51">
            <v>-943540</v>
          </cell>
        </row>
        <row r="52">
          <cell r="E52">
            <v>410303</v>
          </cell>
          <cell r="F52" t="str">
            <v>CONSTRUCCION CEMENTERIOS</v>
          </cell>
          <cell r="G52">
            <v>92241.99</v>
          </cell>
          <cell r="H52">
            <v>-92241.99</v>
          </cell>
          <cell r="I52">
            <v>-6643.12</v>
          </cell>
          <cell r="J52">
            <v>-6282.47</v>
          </cell>
          <cell r="K52">
            <v>-5642</v>
          </cell>
          <cell r="L52">
            <v>-7737.6</v>
          </cell>
          <cell r="M52">
            <v>-8388.4</v>
          </cell>
          <cell r="N52">
            <v>-6125.6</v>
          </cell>
          <cell r="O52">
            <v>-6528.6</v>
          </cell>
          <cell r="P52">
            <v>-6286.8</v>
          </cell>
          <cell r="Q52">
            <v>-8140.6</v>
          </cell>
          <cell r="R52">
            <v>-14024.4</v>
          </cell>
          <cell r="S52">
            <v>-10956.49</v>
          </cell>
          <cell r="T52">
            <v>-5485.91</v>
          </cell>
          <cell r="U52">
            <v>-82987</v>
          </cell>
          <cell r="V52">
            <v>-82987</v>
          </cell>
        </row>
        <row r="53">
          <cell r="E53">
            <v>410304</v>
          </cell>
          <cell r="F53" t="str">
            <v>INHUMACIONES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</row>
        <row r="54">
          <cell r="E54">
            <v>430101</v>
          </cell>
          <cell r="F54" t="str">
            <v>PASES DE GANADO EN OFICINA DESARROLLO GANADERO</v>
          </cell>
          <cell r="G54">
            <v>489970.4</v>
          </cell>
          <cell r="H54">
            <v>-489970.4</v>
          </cell>
          <cell r="I54">
            <v>-39441.599999999999</v>
          </cell>
          <cell r="J54">
            <v>-43962.15</v>
          </cell>
          <cell r="K54">
            <v>-46695.61</v>
          </cell>
          <cell r="L54">
            <v>-48537.14</v>
          </cell>
          <cell r="M54">
            <v>-45905.55</v>
          </cell>
          <cell r="N54">
            <v>-39018.76</v>
          </cell>
          <cell r="O54">
            <v>-36366.9</v>
          </cell>
          <cell r="P54">
            <v>-32288.36</v>
          </cell>
          <cell r="Q54">
            <v>-34553.22</v>
          </cell>
          <cell r="R54">
            <v>-40086.410000000003</v>
          </cell>
          <cell r="S54">
            <v>-49435.99</v>
          </cell>
          <cell r="T54">
            <v>-33678.71</v>
          </cell>
          <cell r="U54">
            <v>-512413</v>
          </cell>
          <cell r="V54">
            <v>-512413</v>
          </cell>
        </row>
        <row r="55">
          <cell r="E55">
            <v>430102</v>
          </cell>
          <cell r="F55" t="str">
            <v>PASES DE GANADO ASOCIACION GANADERA</v>
          </cell>
          <cell r="G55">
            <v>107170.27</v>
          </cell>
          <cell r="H55">
            <v>-107170.27</v>
          </cell>
          <cell r="I55">
            <v>-9521.17</v>
          </cell>
          <cell r="J55">
            <v>-8241.1</v>
          </cell>
          <cell r="K55">
            <v>-9034.3799999999992</v>
          </cell>
          <cell r="L55">
            <v>-10896.13</v>
          </cell>
          <cell r="M55">
            <v>-11910.13</v>
          </cell>
          <cell r="N55">
            <v>-8579.76</v>
          </cell>
          <cell r="O55">
            <v>-8974.7800000000007</v>
          </cell>
          <cell r="P55">
            <v>-7055.03</v>
          </cell>
          <cell r="Q55">
            <v>-7056.23</v>
          </cell>
          <cell r="R55">
            <v>-10157.959999999999</v>
          </cell>
          <cell r="S55">
            <v>-9423.67</v>
          </cell>
          <cell r="T55">
            <v>-6319.93</v>
          </cell>
          <cell r="U55">
            <v>-112226</v>
          </cell>
          <cell r="V55">
            <v>-112226</v>
          </cell>
        </row>
        <row r="56">
          <cell r="E56">
            <v>430201</v>
          </cell>
          <cell r="F56" t="str">
            <v>AUTORIZACION DE PLANOS</v>
          </cell>
          <cell r="G56">
            <v>1909719.57</v>
          </cell>
          <cell r="H56">
            <v>-1909719.57</v>
          </cell>
          <cell r="I56">
            <v>-128886.8</v>
          </cell>
          <cell r="J56">
            <v>-186083.01</v>
          </cell>
          <cell r="K56">
            <v>-117893.89</v>
          </cell>
          <cell r="L56">
            <v>-126662.89</v>
          </cell>
          <cell r="M56">
            <v>-217060.07</v>
          </cell>
          <cell r="N56">
            <v>-179965.27</v>
          </cell>
          <cell r="O56">
            <v>-126677.01</v>
          </cell>
          <cell r="P56">
            <v>-149688.48000000001</v>
          </cell>
          <cell r="Q56">
            <v>-127650.53</v>
          </cell>
          <cell r="R56">
            <v>-134243.29</v>
          </cell>
          <cell r="S56">
            <v>-271060.01</v>
          </cell>
          <cell r="T56">
            <v>-143848.32000000001</v>
          </cell>
          <cell r="U56">
            <v>-1409546</v>
          </cell>
          <cell r="V56">
            <v>-1505346</v>
          </cell>
        </row>
        <row r="57">
          <cell r="E57">
            <v>430202</v>
          </cell>
          <cell r="F57" t="str">
            <v>CONST., RECONSTRUCC., AMPL. CASAS HABITACION</v>
          </cell>
          <cell r="G57">
            <v>28947412.370000001</v>
          </cell>
          <cell r="H57">
            <v>-28947412.370000001</v>
          </cell>
          <cell r="I57">
            <v>-1232054.03</v>
          </cell>
          <cell r="J57">
            <v>-3685227.74</v>
          </cell>
          <cell r="K57">
            <v>-1947283.67</v>
          </cell>
          <cell r="L57">
            <v>-2539859.2999999998</v>
          </cell>
          <cell r="M57">
            <v>-2306509.1</v>
          </cell>
          <cell r="N57">
            <v>-2679028.2799999998</v>
          </cell>
          <cell r="O57">
            <v>-2455563.37</v>
          </cell>
          <cell r="P57">
            <v>-3226588.38</v>
          </cell>
          <cell r="Q57">
            <v>-1662407.76</v>
          </cell>
          <cell r="R57">
            <v>-3129692.55</v>
          </cell>
          <cell r="S57">
            <v>-2384047.4500000002</v>
          </cell>
          <cell r="T57">
            <v>-1699150.74</v>
          </cell>
          <cell r="U57">
            <v>-22872210</v>
          </cell>
          <cell r="V57">
            <v>-28207235</v>
          </cell>
        </row>
        <row r="58">
          <cell r="E58">
            <v>430203</v>
          </cell>
          <cell r="F58" t="str">
            <v>CONST., RECONSTRUCC., AMPL. OTROS INMUEBLES</v>
          </cell>
          <cell r="G58">
            <v>27446734.649999999</v>
          </cell>
          <cell r="H58">
            <v>-27446734.649999999</v>
          </cell>
          <cell r="I58">
            <v>-1327698.18</v>
          </cell>
          <cell r="J58">
            <v>-1948018.31</v>
          </cell>
          <cell r="K58">
            <v>-1258972.29</v>
          </cell>
          <cell r="L58">
            <v>-1299482.6599999999</v>
          </cell>
          <cell r="M58">
            <v>-1545977.84</v>
          </cell>
          <cell r="N58">
            <v>-1302817.3700000001</v>
          </cell>
          <cell r="O58">
            <v>-1114474.31</v>
          </cell>
          <cell r="P58">
            <v>-1111854.52</v>
          </cell>
          <cell r="Q58">
            <v>-3784123.85</v>
          </cell>
          <cell r="R58">
            <v>-1235729.73</v>
          </cell>
          <cell r="S58">
            <v>-8794785.0399999991</v>
          </cell>
          <cell r="T58">
            <v>-2722800.55</v>
          </cell>
          <cell r="U58">
            <v>-18125141</v>
          </cell>
          <cell r="V58">
            <v>-18125141</v>
          </cell>
        </row>
        <row r="59">
          <cell r="E59">
            <v>430204</v>
          </cell>
          <cell r="F59" t="str">
            <v>ROTURA DE PAVIMENTO O APERTURA ASFALTO</v>
          </cell>
          <cell r="G59">
            <v>4179787.25</v>
          </cell>
          <cell r="H59">
            <v>-4179787.25</v>
          </cell>
          <cell r="I59">
            <v>-156288.47</v>
          </cell>
          <cell r="J59">
            <v>-33287.800000000003</v>
          </cell>
          <cell r="K59">
            <v>-276140.44</v>
          </cell>
          <cell r="L59">
            <v>-232534.23</v>
          </cell>
          <cell r="M59">
            <v>-264105.23</v>
          </cell>
          <cell r="N59">
            <v>-252002.35</v>
          </cell>
          <cell r="O59">
            <v>-551400.71</v>
          </cell>
          <cell r="P59">
            <v>-338518.39</v>
          </cell>
          <cell r="Q59">
            <v>-772468.79</v>
          </cell>
          <cell r="R59">
            <v>-396779.28</v>
          </cell>
          <cell r="S59">
            <v>-571628.09</v>
          </cell>
          <cell r="T59">
            <v>-334633.46999999997</v>
          </cell>
          <cell r="U59">
            <v>-3625090</v>
          </cell>
          <cell r="V59">
            <v>-3625090</v>
          </cell>
        </row>
        <row r="60">
          <cell r="E60">
            <v>430205</v>
          </cell>
          <cell r="F60" t="str">
            <v>ROTURA DE PAVIMENTO O APERTURA CONCRETO</v>
          </cell>
          <cell r="G60">
            <v>3385.2</v>
          </cell>
          <cell r="H60">
            <v>-3385.2</v>
          </cell>
          <cell r="I60">
            <v>0</v>
          </cell>
          <cell r="J60">
            <v>0</v>
          </cell>
          <cell r="K60">
            <v>0</v>
          </cell>
          <cell r="L60">
            <v>-1450.8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-1934.4</v>
          </cell>
          <cell r="U60">
            <v>-175503</v>
          </cell>
          <cell r="V60">
            <v>-175503</v>
          </cell>
        </row>
        <row r="61">
          <cell r="E61">
            <v>430206</v>
          </cell>
          <cell r="F61" t="str">
            <v>BANQUETAS Y BARDAS</v>
          </cell>
          <cell r="G61">
            <v>362993.14</v>
          </cell>
          <cell r="H61">
            <v>-362993.14</v>
          </cell>
          <cell r="I61">
            <v>-10818.93</v>
          </cell>
          <cell r="J61">
            <v>-38059.56</v>
          </cell>
          <cell r="K61">
            <v>-36042.04</v>
          </cell>
          <cell r="L61">
            <v>-37137.910000000003</v>
          </cell>
          <cell r="M61">
            <v>-34586.639999999999</v>
          </cell>
          <cell r="N61">
            <v>-17926.93</v>
          </cell>
          <cell r="O61">
            <v>-49033.84</v>
          </cell>
          <cell r="P61">
            <v>-17613.830000000002</v>
          </cell>
          <cell r="Q61">
            <v>-14920.89</v>
          </cell>
          <cell r="R61">
            <v>-13261.97</v>
          </cell>
          <cell r="S61">
            <v>-75620.509999999995</v>
          </cell>
          <cell r="T61">
            <v>-17970.09</v>
          </cell>
          <cell r="U61">
            <v>-432137</v>
          </cell>
          <cell r="V61">
            <v>-432137</v>
          </cell>
        </row>
        <row r="62">
          <cell r="E62">
            <v>430207</v>
          </cell>
          <cell r="F62" t="str">
            <v>AREAS DE ESTACIONAMIENTO</v>
          </cell>
          <cell r="G62">
            <v>6766401.0199999996</v>
          </cell>
          <cell r="H62">
            <v>-6766401.0199999996</v>
          </cell>
          <cell r="I62">
            <v>-45310.17</v>
          </cell>
          <cell r="J62">
            <v>-797886.8</v>
          </cell>
          <cell r="K62">
            <v>-754049.59</v>
          </cell>
          <cell r="L62">
            <v>-406465.95</v>
          </cell>
          <cell r="M62">
            <v>-165742.96</v>
          </cell>
          <cell r="N62">
            <v>-347454.35</v>
          </cell>
          <cell r="O62">
            <v>-539405.81000000006</v>
          </cell>
          <cell r="P62">
            <v>-51483.73</v>
          </cell>
          <cell r="Q62">
            <v>-225905.35</v>
          </cell>
          <cell r="R62">
            <v>-184655.89</v>
          </cell>
          <cell r="S62">
            <v>-3145777.73</v>
          </cell>
          <cell r="T62">
            <v>-102262.69</v>
          </cell>
          <cell r="U62">
            <v>-3432625</v>
          </cell>
          <cell r="V62">
            <v>-3432625</v>
          </cell>
        </row>
        <row r="63">
          <cell r="E63">
            <v>430208</v>
          </cell>
          <cell r="F63" t="str">
            <v>SUBDIVISION Y FUSION DE LOTE URBANO</v>
          </cell>
          <cell r="G63">
            <v>771776.6</v>
          </cell>
          <cell r="H63">
            <v>-771776.6</v>
          </cell>
          <cell r="I63">
            <v>-36495.599999999999</v>
          </cell>
          <cell r="J63">
            <v>-65384</v>
          </cell>
          <cell r="K63">
            <v>-79874</v>
          </cell>
          <cell r="L63">
            <v>-51612</v>
          </cell>
          <cell r="M63">
            <v>-94428</v>
          </cell>
          <cell r="N63">
            <v>-67441</v>
          </cell>
          <cell r="O63">
            <v>-64480</v>
          </cell>
          <cell r="P63">
            <v>-78224</v>
          </cell>
          <cell r="Q63">
            <v>-66940</v>
          </cell>
          <cell r="R63">
            <v>-68552</v>
          </cell>
          <cell r="S63">
            <v>-47568</v>
          </cell>
          <cell r="T63">
            <v>-50778</v>
          </cell>
          <cell r="U63">
            <v>-787403</v>
          </cell>
          <cell r="V63">
            <v>-787403</v>
          </cell>
        </row>
        <row r="64">
          <cell r="E64">
            <v>430209</v>
          </cell>
          <cell r="F64" t="str">
            <v>PRUEBAS DE ESTABILIDAD</v>
          </cell>
          <cell r="G64">
            <v>564</v>
          </cell>
          <cell r="H64">
            <v>-564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-403</v>
          </cell>
          <cell r="Q64">
            <v>0</v>
          </cell>
          <cell r="R64">
            <v>0</v>
          </cell>
          <cell r="S64">
            <v>-161</v>
          </cell>
          <cell r="T64">
            <v>0</v>
          </cell>
          <cell r="U64">
            <v>0</v>
          </cell>
          <cell r="V64">
            <v>0</v>
          </cell>
        </row>
        <row r="65">
          <cell r="E65">
            <v>430210</v>
          </cell>
          <cell r="F65" t="str">
            <v>OBRAS DE URBANIZACION</v>
          </cell>
          <cell r="G65">
            <v>2409960.4300000002</v>
          </cell>
          <cell r="H65">
            <v>-2409960.4300000002</v>
          </cell>
          <cell r="I65">
            <v>-42077.49</v>
          </cell>
          <cell r="J65">
            <v>-4603.0600000000004</v>
          </cell>
          <cell r="K65">
            <v>-726.49</v>
          </cell>
          <cell r="L65">
            <v>-579696.11</v>
          </cell>
          <cell r="M65">
            <v>-349354.66</v>
          </cell>
          <cell r="N65">
            <v>-505881.66</v>
          </cell>
          <cell r="O65">
            <v>-247348.2</v>
          </cell>
          <cell r="P65">
            <v>-20726.63</v>
          </cell>
          <cell r="Q65">
            <v>-10150.89</v>
          </cell>
          <cell r="R65">
            <v>0</v>
          </cell>
          <cell r="S65">
            <v>-396572.24</v>
          </cell>
          <cell r="T65">
            <v>-252823</v>
          </cell>
          <cell r="U65">
            <v>-16488751</v>
          </cell>
          <cell r="V65">
            <v>-17488751</v>
          </cell>
        </row>
        <row r="66">
          <cell r="E66">
            <v>430211</v>
          </cell>
          <cell r="F66" t="str">
            <v>ALINEAMIENTO DE PREDIO</v>
          </cell>
          <cell r="G66">
            <v>674192.35</v>
          </cell>
          <cell r="H66">
            <v>-674192.35</v>
          </cell>
          <cell r="I66">
            <v>-53975.35</v>
          </cell>
          <cell r="J66">
            <v>-59644</v>
          </cell>
          <cell r="K66">
            <v>-56420</v>
          </cell>
          <cell r="L66">
            <v>-59644</v>
          </cell>
          <cell r="M66">
            <v>-61659</v>
          </cell>
          <cell r="N66">
            <v>-60047</v>
          </cell>
          <cell r="O66">
            <v>-60047</v>
          </cell>
          <cell r="P66">
            <v>-57629</v>
          </cell>
          <cell r="Q66">
            <v>-49166</v>
          </cell>
          <cell r="R66">
            <v>-48360</v>
          </cell>
          <cell r="S66">
            <v>-54808</v>
          </cell>
          <cell r="T66">
            <v>-52793</v>
          </cell>
          <cell r="U66">
            <v>-721391</v>
          </cell>
          <cell r="V66">
            <v>-721391</v>
          </cell>
        </row>
        <row r="67">
          <cell r="E67">
            <v>430212</v>
          </cell>
          <cell r="F67" t="str">
            <v>ASIGNACION DE NUMERO OFICIAL</v>
          </cell>
          <cell r="G67">
            <v>1562008.18</v>
          </cell>
          <cell r="H67">
            <v>-1562008.18</v>
          </cell>
          <cell r="I67">
            <v>-136183.96</v>
          </cell>
          <cell r="J67">
            <v>-131065.82</v>
          </cell>
          <cell r="K67">
            <v>-119610.4</v>
          </cell>
          <cell r="L67">
            <v>-157492.4</v>
          </cell>
          <cell r="M67">
            <v>-145402.4</v>
          </cell>
          <cell r="N67">
            <v>-153462.39999999999</v>
          </cell>
          <cell r="O67">
            <v>-125252.4</v>
          </cell>
          <cell r="P67">
            <v>-140566.39999999999</v>
          </cell>
          <cell r="Q67">
            <v>-108004</v>
          </cell>
          <cell r="R67">
            <v>-128154</v>
          </cell>
          <cell r="S67">
            <v>-119449.2</v>
          </cell>
          <cell r="T67">
            <v>-97364.800000000003</v>
          </cell>
          <cell r="U67">
            <v>-1469834</v>
          </cell>
          <cell r="V67">
            <v>-1469834</v>
          </cell>
        </row>
        <row r="68">
          <cell r="E68">
            <v>430213</v>
          </cell>
          <cell r="F68" t="str">
            <v>OTROS CONCEPTOS</v>
          </cell>
          <cell r="G68">
            <v>4092492.79</v>
          </cell>
          <cell r="H68">
            <v>-4092492.79</v>
          </cell>
          <cell r="I68">
            <v>-133815.35999999999</v>
          </cell>
          <cell r="J68">
            <v>-332359.65000000002</v>
          </cell>
          <cell r="K68">
            <v>-363064.63</v>
          </cell>
          <cell r="L68">
            <v>-226828.42</v>
          </cell>
          <cell r="M68">
            <v>-453628.1</v>
          </cell>
          <cell r="N68">
            <v>-301327.06</v>
          </cell>
          <cell r="O68">
            <v>-426391.8</v>
          </cell>
          <cell r="P68">
            <v>-387191.86</v>
          </cell>
          <cell r="Q68">
            <v>-570338.24</v>
          </cell>
          <cell r="R68">
            <v>-276991.96000000002</v>
          </cell>
          <cell r="S68">
            <v>-312024.06</v>
          </cell>
          <cell r="T68">
            <v>-308531.65000000002</v>
          </cell>
          <cell r="U68">
            <v>-2464628</v>
          </cell>
          <cell r="V68">
            <v>-2464628</v>
          </cell>
        </row>
        <row r="69">
          <cell r="E69">
            <v>430214</v>
          </cell>
          <cell r="F69" t="str">
            <v>DEMOLICION</v>
          </cell>
          <cell r="G69">
            <v>257314.05</v>
          </cell>
          <cell r="H69">
            <v>-257314.05</v>
          </cell>
          <cell r="I69">
            <v>-49925.04</v>
          </cell>
          <cell r="J69">
            <v>-15390.26</v>
          </cell>
          <cell r="K69">
            <v>-13333.62</v>
          </cell>
          <cell r="L69">
            <v>-14182.56</v>
          </cell>
          <cell r="M69">
            <v>-39327.11</v>
          </cell>
          <cell r="N69">
            <v>-12253.2</v>
          </cell>
          <cell r="O69">
            <v>-42478.07</v>
          </cell>
          <cell r="P69">
            <v>-2683.34</v>
          </cell>
          <cell r="Q69">
            <v>-9481.61</v>
          </cell>
          <cell r="R69">
            <v>-8077.74</v>
          </cell>
          <cell r="S69">
            <v>-18134.04</v>
          </cell>
          <cell r="T69">
            <v>-32047.46</v>
          </cell>
          <cell r="U69">
            <v>-200424</v>
          </cell>
          <cell r="V69">
            <v>-200424</v>
          </cell>
        </row>
        <row r="70">
          <cell r="E70">
            <v>430215</v>
          </cell>
          <cell r="F70" t="str">
            <v>MEJORAMIENTO DE TERRENOS Y/O TERRACERIAS</v>
          </cell>
          <cell r="G70">
            <v>4325642.95</v>
          </cell>
          <cell r="H70">
            <v>-4325642.95</v>
          </cell>
          <cell r="I70">
            <v>-15852.9</v>
          </cell>
          <cell r="J70">
            <v>-245460.07</v>
          </cell>
          <cell r="K70">
            <v>-89105.32</v>
          </cell>
          <cell r="L70">
            <v>-280675.90999999997</v>
          </cell>
          <cell r="M70">
            <v>-248644.77</v>
          </cell>
          <cell r="N70">
            <v>-25107.06</v>
          </cell>
          <cell r="O70">
            <v>-305363.03000000003</v>
          </cell>
          <cell r="P70">
            <v>-64322.96</v>
          </cell>
          <cell r="Q70">
            <v>-65142.37</v>
          </cell>
          <cell r="R70">
            <v>-309478.15999999997</v>
          </cell>
          <cell r="S70">
            <v>-2233185.79</v>
          </cell>
          <cell r="T70">
            <v>-443304.61</v>
          </cell>
          <cell r="U70">
            <v>-1957227</v>
          </cell>
          <cell r="V70">
            <v>-1957227</v>
          </cell>
        </row>
        <row r="71">
          <cell r="E71">
            <v>430216</v>
          </cell>
          <cell r="F71" t="str">
            <v>ROMPIMIENTO DE TERRACERIA</v>
          </cell>
          <cell r="G71">
            <v>1092676.06</v>
          </cell>
          <cell r="H71">
            <v>-1092676.06</v>
          </cell>
          <cell r="I71">
            <v>-99358.42</v>
          </cell>
          <cell r="J71">
            <v>-241.8</v>
          </cell>
          <cell r="K71">
            <v>-34899.800000000003</v>
          </cell>
          <cell r="L71">
            <v>-40571.620000000003</v>
          </cell>
          <cell r="M71">
            <v>-149398.54999999999</v>
          </cell>
          <cell r="N71">
            <v>-5239</v>
          </cell>
          <cell r="O71">
            <v>0</v>
          </cell>
          <cell r="P71">
            <v>-3136.15</v>
          </cell>
          <cell r="Q71">
            <v>-166524.44</v>
          </cell>
          <cell r="R71">
            <v>-96034.9</v>
          </cell>
          <cell r="S71">
            <v>-186622.05</v>
          </cell>
          <cell r="T71">
            <v>-310649.33</v>
          </cell>
          <cell r="U71">
            <v>-674162</v>
          </cell>
          <cell r="V71">
            <v>-674162</v>
          </cell>
        </row>
        <row r="72">
          <cell r="E72">
            <v>430217</v>
          </cell>
          <cell r="F72" t="str">
            <v>DISPOSICION FINAL DE ESCOMBRO ( HABITACIONAL )</v>
          </cell>
          <cell r="G72">
            <v>1032405.36</v>
          </cell>
          <cell r="H72">
            <v>-1032405.36</v>
          </cell>
          <cell r="I72">
            <v>-58861.03</v>
          </cell>
          <cell r="J72">
            <v>-140140.32999999999</v>
          </cell>
          <cell r="K72">
            <v>-58299.94</v>
          </cell>
          <cell r="L72">
            <v>-99574.47</v>
          </cell>
          <cell r="M72">
            <v>-89663.73</v>
          </cell>
          <cell r="N72">
            <v>-102432.23</v>
          </cell>
          <cell r="O72">
            <v>-83283.66</v>
          </cell>
          <cell r="P72">
            <v>-89604.12</v>
          </cell>
          <cell r="Q72">
            <v>-64838.93</v>
          </cell>
          <cell r="R72">
            <v>-84560.69</v>
          </cell>
          <cell r="S72">
            <v>-99196.27</v>
          </cell>
          <cell r="T72">
            <v>-61949.96</v>
          </cell>
          <cell r="U72">
            <v>-874180</v>
          </cell>
          <cell r="V72">
            <v>-874180</v>
          </cell>
        </row>
        <row r="73">
          <cell r="E73">
            <v>430218</v>
          </cell>
          <cell r="F73" t="str">
            <v>DISPOSICION FINAL DE ESCOMBRO ( COMERCIAL- VARIOS )</v>
          </cell>
          <cell r="G73">
            <v>972043.51</v>
          </cell>
          <cell r="H73">
            <v>-972043.51</v>
          </cell>
          <cell r="I73">
            <v>-47988.31</v>
          </cell>
          <cell r="J73">
            <v>-48585.77</v>
          </cell>
          <cell r="K73">
            <v>-51568.97</v>
          </cell>
          <cell r="L73">
            <v>-42530.76</v>
          </cell>
          <cell r="M73">
            <v>-56077.88</v>
          </cell>
          <cell r="N73">
            <v>-33076.839999999997</v>
          </cell>
          <cell r="O73">
            <v>-55407.75</v>
          </cell>
          <cell r="P73">
            <v>-47023.72</v>
          </cell>
          <cell r="Q73">
            <v>-121443.83</v>
          </cell>
          <cell r="R73">
            <v>-50784.01</v>
          </cell>
          <cell r="S73">
            <v>-320539.18</v>
          </cell>
          <cell r="T73">
            <v>-97016.49</v>
          </cell>
          <cell r="U73">
            <v>-654102</v>
          </cell>
          <cell r="V73">
            <v>-654102</v>
          </cell>
        </row>
        <row r="74">
          <cell r="E74">
            <v>430301</v>
          </cell>
          <cell r="F74" t="str">
            <v>LEGALIZACION DE FIRMAS, EXP. Y CERTIFICACION DE DOCUMENTOS</v>
          </cell>
          <cell r="G74">
            <v>596049.62</v>
          </cell>
          <cell r="H74">
            <v>-596049.62</v>
          </cell>
          <cell r="I74">
            <v>-147734.25</v>
          </cell>
          <cell r="J74">
            <v>-164907.6</v>
          </cell>
          <cell r="K74">
            <v>-66817.679999999993</v>
          </cell>
          <cell r="L74">
            <v>-28048.799999999999</v>
          </cell>
          <cell r="M74">
            <v>-39655.199999999997</v>
          </cell>
          <cell r="N74">
            <v>-27807</v>
          </cell>
          <cell r="O74">
            <v>-24502.400000000001</v>
          </cell>
          <cell r="P74">
            <v>-30476.6</v>
          </cell>
          <cell r="Q74">
            <v>-12573.63</v>
          </cell>
          <cell r="R74">
            <v>-24341.200000000001</v>
          </cell>
          <cell r="S74">
            <v>-17740.060000000001</v>
          </cell>
          <cell r="T74">
            <v>-11445.2</v>
          </cell>
          <cell r="U74">
            <v>-453066</v>
          </cell>
          <cell r="V74">
            <v>-453066</v>
          </cell>
        </row>
        <row r="75">
          <cell r="E75">
            <v>430302</v>
          </cell>
          <cell r="F75" t="str">
            <v>CERTIFICACION DE RESIDENCIA</v>
          </cell>
          <cell r="G75">
            <v>70424.44</v>
          </cell>
          <cell r="H75">
            <v>-70424.44</v>
          </cell>
          <cell r="I75">
            <v>-8040.04</v>
          </cell>
          <cell r="J75">
            <v>-8946.6</v>
          </cell>
          <cell r="K75">
            <v>-11122.8</v>
          </cell>
          <cell r="L75">
            <v>-12331.8</v>
          </cell>
          <cell r="M75">
            <v>-3627</v>
          </cell>
          <cell r="N75">
            <v>-2297.1</v>
          </cell>
          <cell r="O75">
            <v>-5561.4</v>
          </cell>
          <cell r="P75">
            <v>-3385.2</v>
          </cell>
          <cell r="Q75">
            <v>-4110.6000000000004</v>
          </cell>
          <cell r="R75">
            <v>-2901.6</v>
          </cell>
          <cell r="S75">
            <v>-5803.2</v>
          </cell>
          <cell r="T75">
            <v>-2297.1</v>
          </cell>
          <cell r="U75">
            <v>-66033</v>
          </cell>
          <cell r="V75">
            <v>-66033</v>
          </cell>
        </row>
        <row r="76">
          <cell r="E76">
            <v>430303</v>
          </cell>
          <cell r="F76" t="str">
            <v>CERTIFICACION DE ANTECEDENTES POLICIACOS</v>
          </cell>
          <cell r="G76">
            <v>658310.64</v>
          </cell>
          <cell r="H76">
            <v>-658310.64</v>
          </cell>
          <cell r="I76">
            <v>-59855.64</v>
          </cell>
          <cell r="J76">
            <v>-47554</v>
          </cell>
          <cell r="K76">
            <v>-49427.95</v>
          </cell>
          <cell r="L76">
            <v>-55593.85</v>
          </cell>
          <cell r="M76">
            <v>-56460.3</v>
          </cell>
          <cell r="N76">
            <v>-67079.350000000006</v>
          </cell>
          <cell r="O76">
            <v>-65084.5</v>
          </cell>
          <cell r="P76">
            <v>-65406.9</v>
          </cell>
          <cell r="Q76">
            <v>-57165.55</v>
          </cell>
          <cell r="R76">
            <v>-54848.3</v>
          </cell>
          <cell r="S76">
            <v>-46929.35</v>
          </cell>
          <cell r="T76">
            <v>-32904.949999999997</v>
          </cell>
          <cell r="U76">
            <v>-1406588</v>
          </cell>
          <cell r="V76">
            <v>-1406588</v>
          </cell>
        </row>
        <row r="77">
          <cell r="E77">
            <v>430304</v>
          </cell>
          <cell r="F77" t="str">
            <v>CERTIFICACIONES OTRO CONCEPTOS</v>
          </cell>
          <cell r="G77">
            <v>2989573.59</v>
          </cell>
          <cell r="H77">
            <v>-2989573.59</v>
          </cell>
          <cell r="I77">
            <v>-192518.22</v>
          </cell>
          <cell r="J77">
            <v>-221865.34</v>
          </cell>
          <cell r="K77">
            <v>-268160.33</v>
          </cell>
          <cell r="L77">
            <v>-264446.28000000003</v>
          </cell>
          <cell r="M77">
            <v>-257570.01</v>
          </cell>
          <cell r="N77">
            <v>-243682.01</v>
          </cell>
          <cell r="O77">
            <v>-302366.87</v>
          </cell>
          <cell r="P77">
            <v>-285293.34999999998</v>
          </cell>
          <cell r="Q77">
            <v>-218700.03</v>
          </cell>
          <cell r="R77">
            <v>-306231.64</v>
          </cell>
          <cell r="S77">
            <v>-235465.04</v>
          </cell>
          <cell r="T77">
            <v>-193274.47</v>
          </cell>
          <cell r="U77">
            <v>-3012143</v>
          </cell>
          <cell r="V77">
            <v>-3012143</v>
          </cell>
        </row>
        <row r="78">
          <cell r="E78">
            <v>430305</v>
          </cell>
          <cell r="F78" t="str">
            <v>USO COMERCIAL Y SERVICIO</v>
          </cell>
          <cell r="G78">
            <v>2081770.4</v>
          </cell>
          <cell r="H78">
            <v>-2081770.4</v>
          </cell>
          <cell r="I78">
            <v>-132862.39999999999</v>
          </cell>
          <cell r="J78">
            <v>-170872</v>
          </cell>
          <cell r="K78">
            <v>-224068</v>
          </cell>
          <cell r="L78">
            <v>-240188</v>
          </cell>
          <cell r="M78">
            <v>-205530</v>
          </cell>
          <cell r="N78">
            <v>-218426</v>
          </cell>
          <cell r="O78">
            <v>-158782</v>
          </cell>
          <cell r="P78">
            <v>-142662</v>
          </cell>
          <cell r="Q78">
            <v>-154752</v>
          </cell>
          <cell r="R78">
            <v>-182156</v>
          </cell>
          <cell r="S78">
            <v>-121706</v>
          </cell>
          <cell r="T78">
            <v>-129766</v>
          </cell>
          <cell r="U78">
            <v>-1727346</v>
          </cell>
          <cell r="V78">
            <v>-1727346</v>
          </cell>
        </row>
        <row r="79">
          <cell r="E79">
            <v>430306</v>
          </cell>
          <cell r="F79" t="str">
            <v>USO INDUSTRIAL</v>
          </cell>
          <cell r="G79">
            <v>292770.8</v>
          </cell>
          <cell r="H79">
            <v>-292770.8</v>
          </cell>
          <cell r="I79">
            <v>-9058.7999999999993</v>
          </cell>
          <cell r="J79">
            <v>-19344</v>
          </cell>
          <cell r="K79">
            <v>-16120</v>
          </cell>
          <cell r="L79">
            <v>-16120</v>
          </cell>
          <cell r="M79">
            <v>-9672</v>
          </cell>
          <cell r="N79">
            <v>-29016</v>
          </cell>
          <cell r="O79">
            <v>-16120</v>
          </cell>
          <cell r="P79">
            <v>-51584</v>
          </cell>
          <cell r="Q79">
            <v>-32240</v>
          </cell>
          <cell r="R79">
            <v>-19344</v>
          </cell>
          <cell r="S79">
            <v>-35464</v>
          </cell>
          <cell r="T79">
            <v>-38688</v>
          </cell>
          <cell r="U79">
            <v>-284180</v>
          </cell>
          <cell r="V79">
            <v>-284180</v>
          </cell>
        </row>
        <row r="80">
          <cell r="E80">
            <v>430307</v>
          </cell>
          <cell r="F80" t="str">
            <v>USO ESPECIAL</v>
          </cell>
          <cell r="G80">
            <v>814104.2</v>
          </cell>
          <cell r="H80">
            <v>-814104.2</v>
          </cell>
          <cell r="I80">
            <v>-58882.2</v>
          </cell>
          <cell r="J80">
            <v>-71734</v>
          </cell>
          <cell r="K80">
            <v>-66092</v>
          </cell>
          <cell r="L80">
            <v>-60450</v>
          </cell>
          <cell r="M80">
            <v>-36270</v>
          </cell>
          <cell r="N80">
            <v>-115258</v>
          </cell>
          <cell r="O80">
            <v>-48360</v>
          </cell>
          <cell r="P80">
            <v>-74152</v>
          </cell>
          <cell r="Q80">
            <v>-58838</v>
          </cell>
          <cell r="R80">
            <v>-95108</v>
          </cell>
          <cell r="S80">
            <v>-79794</v>
          </cell>
          <cell r="T80">
            <v>-49166</v>
          </cell>
          <cell r="U80">
            <v>-784150</v>
          </cell>
          <cell r="V80">
            <v>-784150</v>
          </cell>
        </row>
        <row r="81">
          <cell r="E81">
            <v>430308</v>
          </cell>
          <cell r="F81" t="str">
            <v>PERMISO Y LICENCIAS SERV.SEG. PRIVADA</v>
          </cell>
          <cell r="G81">
            <v>7657</v>
          </cell>
          <cell r="H81">
            <v>-7657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-7657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</row>
        <row r="82">
          <cell r="E82">
            <v>430309</v>
          </cell>
          <cell r="F82" t="str">
            <v>ELABORACION DE AVALUOS</v>
          </cell>
          <cell r="G82">
            <v>183955.61</v>
          </cell>
          <cell r="H82">
            <v>-183955.61</v>
          </cell>
          <cell r="I82">
            <v>-21172.31</v>
          </cell>
          <cell r="J82">
            <v>-25718.48</v>
          </cell>
          <cell r="K82">
            <v>-30632.38</v>
          </cell>
          <cell r="L82">
            <v>-17526.91</v>
          </cell>
          <cell r="M82">
            <v>-15695.44</v>
          </cell>
          <cell r="N82">
            <v>-9105.91</v>
          </cell>
          <cell r="O82">
            <v>-9838.6</v>
          </cell>
          <cell r="P82">
            <v>-16984.27</v>
          </cell>
          <cell r="Q82">
            <v>-15432.44</v>
          </cell>
          <cell r="R82">
            <v>-15038.53</v>
          </cell>
          <cell r="S82">
            <v>-2823.72</v>
          </cell>
          <cell r="T82">
            <v>-3986.62</v>
          </cell>
          <cell r="U82">
            <v>-399487</v>
          </cell>
          <cell r="V82">
            <v>-399487</v>
          </cell>
        </row>
        <row r="83">
          <cell r="E83">
            <v>430401</v>
          </cell>
          <cell r="F83" t="str">
            <v>CERVEZA ( GOBERNACION )</v>
          </cell>
          <cell r="G83">
            <v>8598458.3399999999</v>
          </cell>
          <cell r="H83">
            <v>-8598458.3399999999</v>
          </cell>
          <cell r="I83">
            <v>-639098.34</v>
          </cell>
          <cell r="J83">
            <v>-458130.4</v>
          </cell>
          <cell r="K83">
            <v>-965104.4</v>
          </cell>
          <cell r="L83">
            <v>-543250.4</v>
          </cell>
          <cell r="M83">
            <v>-1092020.3999999999</v>
          </cell>
          <cell r="N83">
            <v>-300799.2</v>
          </cell>
          <cell r="O83">
            <v>-409931.6</v>
          </cell>
          <cell r="P83">
            <v>-583866.4</v>
          </cell>
          <cell r="Q83">
            <v>-603371.6</v>
          </cell>
          <cell r="R83">
            <v>-1796142.4</v>
          </cell>
          <cell r="S83">
            <v>-909812.8</v>
          </cell>
          <cell r="T83">
            <v>-296930.40000000002</v>
          </cell>
          <cell r="U83">
            <v>-8415882</v>
          </cell>
          <cell r="V83">
            <v>-8415882</v>
          </cell>
        </row>
        <row r="84">
          <cell r="E84">
            <v>430402</v>
          </cell>
          <cell r="F84" t="str">
            <v>EVENTOS ( GOBERNACION )</v>
          </cell>
          <cell r="G84">
            <v>4459518.63</v>
          </cell>
          <cell r="H84">
            <v>-4459518.63</v>
          </cell>
          <cell r="I84">
            <v>-115152.25</v>
          </cell>
          <cell r="J84">
            <v>-161582.39999999999</v>
          </cell>
          <cell r="K84">
            <v>-215991.58</v>
          </cell>
          <cell r="L84">
            <v>-309865.8</v>
          </cell>
          <cell r="M84">
            <v>-592026.1</v>
          </cell>
          <cell r="N84">
            <v>-386214.6</v>
          </cell>
          <cell r="O84">
            <v>-471489.1</v>
          </cell>
          <cell r="P84">
            <v>-462996.1</v>
          </cell>
          <cell r="Q84">
            <v>-327648.7</v>
          </cell>
          <cell r="R84">
            <v>-462914.6</v>
          </cell>
          <cell r="S84">
            <v>-450875.5</v>
          </cell>
          <cell r="T84">
            <v>-502761.9</v>
          </cell>
          <cell r="U84">
            <v>-3511915</v>
          </cell>
          <cell r="V84">
            <v>-3511915</v>
          </cell>
        </row>
        <row r="85">
          <cell r="E85">
            <v>430403</v>
          </cell>
          <cell r="F85" t="str">
            <v>BILLARES, SOLVENTES Y OTROS GOBERNACION</v>
          </cell>
          <cell r="G85">
            <v>716340.05</v>
          </cell>
          <cell r="H85">
            <v>-716340.05</v>
          </cell>
          <cell r="I85">
            <v>-102288.95</v>
          </cell>
          <cell r="J85">
            <v>-210406.3</v>
          </cell>
          <cell r="K85">
            <v>-173773.6</v>
          </cell>
          <cell r="L85">
            <v>-89385.4</v>
          </cell>
          <cell r="M85">
            <v>-62626.2</v>
          </cell>
          <cell r="N85">
            <v>-15636.4</v>
          </cell>
          <cell r="O85">
            <v>-9027.2000000000007</v>
          </cell>
          <cell r="P85">
            <v>-13137.8</v>
          </cell>
          <cell r="Q85">
            <v>-10155.6</v>
          </cell>
          <cell r="R85">
            <v>-10639.2</v>
          </cell>
          <cell r="S85">
            <v>-8140.6</v>
          </cell>
          <cell r="T85">
            <v>-11122.8</v>
          </cell>
          <cell r="U85">
            <v>-733404</v>
          </cell>
          <cell r="V85">
            <v>-733404</v>
          </cell>
        </row>
        <row r="86">
          <cell r="E86">
            <v>430404</v>
          </cell>
          <cell r="F86" t="str">
            <v>PERMISOS Y LICENCIAS GOBERNACION</v>
          </cell>
          <cell r="G86">
            <v>497822.27</v>
          </cell>
          <cell r="H86">
            <v>-497822.27</v>
          </cell>
          <cell r="I86">
            <v>-66733.17</v>
          </cell>
          <cell r="J86">
            <v>-143588.9</v>
          </cell>
          <cell r="K86">
            <v>-49528.7</v>
          </cell>
          <cell r="L86">
            <v>-59644</v>
          </cell>
          <cell r="M86">
            <v>-78746.2</v>
          </cell>
          <cell r="N86">
            <v>-30305.599999999999</v>
          </cell>
          <cell r="O86">
            <v>-161.19999999999999</v>
          </cell>
          <cell r="P86">
            <v>-8060</v>
          </cell>
          <cell r="Q86">
            <v>-3224</v>
          </cell>
          <cell r="R86">
            <v>-1732.9</v>
          </cell>
          <cell r="S86">
            <v>-38365.599999999999</v>
          </cell>
          <cell r="T86">
            <v>-17732</v>
          </cell>
          <cell r="U86">
            <v>-299130</v>
          </cell>
          <cell r="V86">
            <v>-299130</v>
          </cell>
        </row>
        <row r="87">
          <cell r="E87">
            <v>430501</v>
          </cell>
          <cell r="F87" t="str">
            <v>SERVICIO NORMAL</v>
          </cell>
          <cell r="G87">
            <v>1051812.28</v>
          </cell>
          <cell r="H87">
            <v>-1051812.28</v>
          </cell>
          <cell r="I87">
            <v>-226070.87</v>
          </cell>
          <cell r="J87">
            <v>-137364.74</v>
          </cell>
          <cell r="K87">
            <v>-87277.759999999995</v>
          </cell>
          <cell r="L87">
            <v>-98008.13</v>
          </cell>
          <cell r="M87">
            <v>-29711.08</v>
          </cell>
          <cell r="N87">
            <v>-95783.25</v>
          </cell>
          <cell r="O87">
            <v>-47296.63</v>
          </cell>
          <cell r="P87">
            <v>-99157.18</v>
          </cell>
          <cell r="Q87">
            <v>-27703.98</v>
          </cell>
          <cell r="R87">
            <v>-86026.35</v>
          </cell>
          <cell r="S87">
            <v>-43569.79</v>
          </cell>
          <cell r="T87">
            <v>-73842.52</v>
          </cell>
          <cell r="U87">
            <v>-1105732</v>
          </cell>
          <cell r="V87">
            <v>-1105732</v>
          </cell>
        </row>
        <row r="88">
          <cell r="E88">
            <v>430502</v>
          </cell>
          <cell r="F88" t="str">
            <v>RELLENO SANITARIO</v>
          </cell>
          <cell r="G88">
            <v>18171380.370000001</v>
          </cell>
          <cell r="H88">
            <v>-18171380.370000001</v>
          </cell>
          <cell r="I88">
            <v>-1416072.26</v>
          </cell>
          <cell r="J88">
            <v>-2060611.39</v>
          </cell>
          <cell r="K88">
            <v>-1282006.27</v>
          </cell>
          <cell r="L88">
            <v>-1638615.73</v>
          </cell>
          <cell r="M88">
            <v>-1843317.94</v>
          </cell>
          <cell r="N88">
            <v>-1754028.57</v>
          </cell>
          <cell r="O88">
            <v>-1073783.01</v>
          </cell>
          <cell r="P88">
            <v>-2026717.08</v>
          </cell>
          <cell r="Q88">
            <v>-1084542.22</v>
          </cell>
          <cell r="R88">
            <v>-1726239.91</v>
          </cell>
          <cell r="S88">
            <v>-1410652.01</v>
          </cell>
          <cell r="T88">
            <v>-854793.98</v>
          </cell>
          <cell r="U88">
            <v>-18654824</v>
          </cell>
          <cell r="V88">
            <v>-18654824</v>
          </cell>
        </row>
        <row r="89">
          <cell r="E89">
            <v>430503</v>
          </cell>
          <cell r="F89" t="str">
            <v>LIMPIEZA DE LOTES BALDIOS</v>
          </cell>
          <cell r="G89">
            <v>6548.77</v>
          </cell>
          <cell r="H89">
            <v>-6548.77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-4156</v>
          </cell>
          <cell r="Q89">
            <v>0</v>
          </cell>
          <cell r="R89">
            <v>0</v>
          </cell>
          <cell r="S89">
            <v>0</v>
          </cell>
          <cell r="T89">
            <v>-2392.77</v>
          </cell>
          <cell r="U89">
            <v>-1570</v>
          </cell>
          <cell r="V89">
            <v>-1570</v>
          </cell>
        </row>
        <row r="90">
          <cell r="E90">
            <v>430504</v>
          </cell>
          <cell r="F90" t="str">
            <v>OTROS CONCEPTOS</v>
          </cell>
          <cell r="G90">
            <v>1004956.88</v>
          </cell>
          <cell r="H90">
            <v>-1004956.88</v>
          </cell>
          <cell r="I90">
            <v>-33870.39</v>
          </cell>
          <cell r="J90">
            <v>-6597.35</v>
          </cell>
          <cell r="K90">
            <v>-32568.49</v>
          </cell>
          <cell r="L90">
            <v>-39350.93</v>
          </cell>
          <cell r="M90">
            <v>-276606.39</v>
          </cell>
          <cell r="N90">
            <v>-53180.88</v>
          </cell>
          <cell r="O90">
            <v>-35155.33</v>
          </cell>
          <cell r="P90">
            <v>-58115.94</v>
          </cell>
          <cell r="Q90">
            <v>-30024.06</v>
          </cell>
          <cell r="R90">
            <v>-35305.620000000003</v>
          </cell>
          <cell r="S90">
            <v>-174254.63</v>
          </cell>
          <cell r="T90">
            <v>-229926.87</v>
          </cell>
          <cell r="U90">
            <v>-683113</v>
          </cell>
          <cell r="V90">
            <v>-683113</v>
          </cell>
        </row>
        <row r="91">
          <cell r="E91">
            <v>430505</v>
          </cell>
          <cell r="F91" t="str">
            <v>RECOLECCION COMERCIAL PRESTADO POR EMPRESAS</v>
          </cell>
          <cell r="G91">
            <v>94033.38</v>
          </cell>
          <cell r="H91">
            <v>-94033.38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-94033.38</v>
          </cell>
          <cell r="T91">
            <v>0</v>
          </cell>
          <cell r="U91">
            <v>0</v>
          </cell>
          <cell r="V91">
            <v>0</v>
          </cell>
        </row>
        <row r="92">
          <cell r="E92">
            <v>430601</v>
          </cell>
          <cell r="F92" t="str">
            <v>ALUMBRADO PUBLICO</v>
          </cell>
          <cell r="G92">
            <v>164931375.47</v>
          </cell>
          <cell r="H92">
            <v>-164931375.47</v>
          </cell>
          <cell r="I92">
            <v>-11591352.84</v>
          </cell>
          <cell r="J92">
            <v>-11280701.17</v>
          </cell>
          <cell r="K92">
            <v>-9262539.0500000007</v>
          </cell>
          <cell r="L92">
            <v>-17165301.91</v>
          </cell>
          <cell r="M92">
            <v>-26281136.109999999</v>
          </cell>
          <cell r="N92">
            <v>-12792869.369999999</v>
          </cell>
          <cell r="O92">
            <v>-15641028.800000001</v>
          </cell>
          <cell r="P92">
            <v>-14944123.84</v>
          </cell>
          <cell r="Q92">
            <v>-14726316.9</v>
          </cell>
          <cell r="R92">
            <v>-18194125.460000001</v>
          </cell>
          <cell r="S92">
            <v>-13051880.02</v>
          </cell>
          <cell r="T92">
            <v>0</v>
          </cell>
          <cell r="U92">
            <v>-140128660</v>
          </cell>
          <cell r="V92">
            <v>-146628660</v>
          </cell>
        </row>
        <row r="93">
          <cell r="E93">
            <v>430603</v>
          </cell>
          <cell r="F93" t="str">
            <v>ALUMBRADO PUBLICO ( PREDIAL )</v>
          </cell>
          <cell r="G93">
            <v>5427235.4199999999</v>
          </cell>
          <cell r="H93">
            <v>-5427235.4199999999</v>
          </cell>
          <cell r="I93">
            <v>-3980452.98</v>
          </cell>
          <cell r="J93">
            <v>-294814.28999999998</v>
          </cell>
          <cell r="K93">
            <v>-183919.87</v>
          </cell>
          <cell r="L93">
            <v>-127832.35</v>
          </cell>
          <cell r="M93">
            <v>-99442.81</v>
          </cell>
          <cell r="N93">
            <v>-113481.48</v>
          </cell>
          <cell r="O93">
            <v>-104114.66</v>
          </cell>
          <cell r="P93">
            <v>-137994.79</v>
          </cell>
          <cell r="Q93">
            <v>-53880.02</v>
          </cell>
          <cell r="R93">
            <v>-65668.710000000006</v>
          </cell>
          <cell r="S93">
            <v>-30979.11</v>
          </cell>
          <cell r="T93">
            <v>-234654.35</v>
          </cell>
          <cell r="U93">
            <v>-5549029</v>
          </cell>
          <cell r="V93">
            <v>-5549029</v>
          </cell>
        </row>
        <row r="94">
          <cell r="E94">
            <v>430604</v>
          </cell>
          <cell r="F94" t="str">
            <v>REZAGO ALUMBRADO PUBLICO ( PREDIAL )</v>
          </cell>
          <cell r="G94">
            <v>1972417.1</v>
          </cell>
          <cell r="H94">
            <v>-1972417.1</v>
          </cell>
          <cell r="I94">
            <v>-474902.03</v>
          </cell>
          <cell r="J94">
            <v>-153289.78</v>
          </cell>
          <cell r="K94">
            <v>-138149.73000000001</v>
          </cell>
          <cell r="L94">
            <v>-101468.97</v>
          </cell>
          <cell r="M94">
            <v>-107424.27</v>
          </cell>
          <cell r="N94">
            <v>-180798.14</v>
          </cell>
          <cell r="O94">
            <v>-111136</v>
          </cell>
          <cell r="P94">
            <v>-235972.42</v>
          </cell>
          <cell r="Q94">
            <v>-55034.79</v>
          </cell>
          <cell r="R94">
            <v>-69965.399999999994</v>
          </cell>
          <cell r="S94">
            <v>-71892.100000000006</v>
          </cell>
          <cell r="T94">
            <v>-272383.46999999997</v>
          </cell>
          <cell r="U94">
            <v>-1646983</v>
          </cell>
          <cell r="V94">
            <v>-1646983</v>
          </cell>
        </row>
        <row r="95">
          <cell r="E95">
            <v>430701</v>
          </cell>
          <cell r="F95" t="str">
            <v>FIJACION DE ANUNCIOS Y PROPAGANDA COMERCIAL</v>
          </cell>
          <cell r="G95">
            <v>6419237.7599999998</v>
          </cell>
          <cell r="H95">
            <v>-6419237.7599999998</v>
          </cell>
          <cell r="I95">
            <v>-219389.04</v>
          </cell>
          <cell r="J95">
            <v>-501009.6</v>
          </cell>
          <cell r="K95">
            <v>-373145.76</v>
          </cell>
          <cell r="L95">
            <v>-840464.56</v>
          </cell>
          <cell r="M95">
            <v>-560927.64</v>
          </cell>
          <cell r="N95">
            <v>-1308299.2</v>
          </cell>
          <cell r="O95">
            <v>-221633.88</v>
          </cell>
          <cell r="P95">
            <v>-366359.24</v>
          </cell>
          <cell r="Q95">
            <v>-490515.48</v>
          </cell>
          <cell r="R95">
            <v>-253019.51999999999</v>
          </cell>
          <cell r="S95">
            <v>-627229.19999999995</v>
          </cell>
          <cell r="T95">
            <v>-657244.64</v>
          </cell>
          <cell r="U95">
            <v>-3448467</v>
          </cell>
          <cell r="V95">
            <v>-4948467</v>
          </cell>
        </row>
        <row r="96">
          <cell r="E96">
            <v>430803</v>
          </cell>
          <cell r="F96" t="str">
            <v>EVENTOS MASIVOS VARIOS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</row>
        <row r="97">
          <cell r="E97">
            <v>430901</v>
          </cell>
          <cell r="F97" t="str">
            <v>REPRODUCCION Y ACCESO A LA INFORMACION LEY DE TRANSPARENCIA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</row>
        <row r="98">
          <cell r="E98">
            <v>431001</v>
          </cell>
          <cell r="F98" t="str">
            <v>SERVICIOS DE MANTENIMIENTO URBANO</v>
          </cell>
          <cell r="G98">
            <v>2366.9</v>
          </cell>
          <cell r="H98">
            <v>-2366.9</v>
          </cell>
          <cell r="I98">
            <v>-754.9</v>
          </cell>
          <cell r="J98">
            <v>-1612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-11588</v>
          </cell>
          <cell r="V98">
            <v>-11588</v>
          </cell>
        </row>
        <row r="99">
          <cell r="E99">
            <v>431102</v>
          </cell>
          <cell r="F99" t="str">
            <v>PERITAJES A CASA HABITACION</v>
          </cell>
          <cell r="G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</row>
        <row r="100">
          <cell r="E100">
            <v>431105</v>
          </cell>
          <cell r="F100" t="str">
            <v>OTROS CONCEPTOS</v>
          </cell>
          <cell r="G100">
            <v>2184759.56</v>
          </cell>
          <cell r="H100">
            <v>-2184759.56</v>
          </cell>
          <cell r="I100">
            <v>-109793.12</v>
          </cell>
          <cell r="J100">
            <v>-108568.59</v>
          </cell>
          <cell r="K100">
            <v>-131055</v>
          </cell>
          <cell r="L100">
            <v>-182397.8</v>
          </cell>
          <cell r="M100">
            <v>-230274.6</v>
          </cell>
          <cell r="N100">
            <v>-194891.2</v>
          </cell>
          <cell r="O100">
            <v>-206739.02</v>
          </cell>
          <cell r="P100">
            <v>-222294.82</v>
          </cell>
          <cell r="Q100">
            <v>-237205.8</v>
          </cell>
          <cell r="R100">
            <v>-229065.21</v>
          </cell>
          <cell r="S100">
            <v>-180302.2</v>
          </cell>
          <cell r="T100">
            <v>-152172.20000000001</v>
          </cell>
          <cell r="U100">
            <v>-1390711</v>
          </cell>
          <cell r="V100">
            <v>-1390711</v>
          </cell>
        </row>
        <row r="101">
          <cell r="E101">
            <v>431201</v>
          </cell>
          <cell r="F101" t="str">
            <v>DERECHO DE OPERACIÓN DE MAQUINAS DE VIDEO</v>
          </cell>
          <cell r="G101">
            <v>4925952.79</v>
          </cell>
          <cell r="H101">
            <v>-4925952.79</v>
          </cell>
          <cell r="I101">
            <v>-9813.7000000000007</v>
          </cell>
          <cell r="J101">
            <v>-1624896</v>
          </cell>
          <cell r="K101">
            <v>-1238016</v>
          </cell>
          <cell r="L101">
            <v>-29822</v>
          </cell>
          <cell r="M101">
            <v>-17732</v>
          </cell>
          <cell r="N101">
            <v>-197470</v>
          </cell>
          <cell r="O101">
            <v>-358295.53</v>
          </cell>
          <cell r="P101">
            <v>-216713.33</v>
          </cell>
          <cell r="Q101">
            <v>-301674</v>
          </cell>
          <cell r="R101">
            <v>-249413.93</v>
          </cell>
          <cell r="S101">
            <v>-491890.3</v>
          </cell>
          <cell r="T101">
            <v>-190216</v>
          </cell>
          <cell r="U101">
            <v>-4053830</v>
          </cell>
          <cell r="V101">
            <v>-4053830</v>
          </cell>
        </row>
        <row r="102">
          <cell r="E102">
            <v>431301</v>
          </cell>
          <cell r="F102" t="str">
            <v>VIGILANCIA ESPECIAL</v>
          </cell>
          <cell r="G102">
            <v>2392400.4</v>
          </cell>
          <cell r="H102">
            <v>-2392400.4</v>
          </cell>
          <cell r="I102">
            <v>-63352.08</v>
          </cell>
          <cell r="J102">
            <v>-237903.12</v>
          </cell>
          <cell r="K102">
            <v>-162025.60000000001</v>
          </cell>
          <cell r="L102">
            <v>-141533.6</v>
          </cell>
          <cell r="M102">
            <v>-278734.40000000002</v>
          </cell>
          <cell r="N102">
            <v>-226163.6</v>
          </cell>
          <cell r="O102">
            <v>-230032.4</v>
          </cell>
          <cell r="P102">
            <v>-374145.2</v>
          </cell>
          <cell r="Q102">
            <v>-195071.6</v>
          </cell>
          <cell r="R102">
            <v>-173612.4</v>
          </cell>
          <cell r="S102">
            <v>-225680</v>
          </cell>
          <cell r="T102">
            <v>-84146.4</v>
          </cell>
          <cell r="U102">
            <v>-2798756</v>
          </cell>
          <cell r="V102">
            <v>-2798756</v>
          </cell>
        </row>
        <row r="103">
          <cell r="E103">
            <v>431303</v>
          </cell>
          <cell r="F103" t="str">
            <v>DIVERSOS ECOLOGIA</v>
          </cell>
          <cell r="G103">
            <v>1844161.85</v>
          </cell>
          <cell r="H103">
            <v>-1844161.85</v>
          </cell>
          <cell r="I103">
            <v>-90103.88</v>
          </cell>
          <cell r="J103">
            <v>-81662.02</v>
          </cell>
          <cell r="K103">
            <v>-113719.64</v>
          </cell>
          <cell r="L103">
            <v>-108315.82</v>
          </cell>
          <cell r="M103">
            <v>-117016.85</v>
          </cell>
          <cell r="N103">
            <v>-159519.48000000001</v>
          </cell>
          <cell r="O103">
            <v>-113310.83</v>
          </cell>
          <cell r="P103">
            <v>-222054.66</v>
          </cell>
          <cell r="Q103">
            <v>-178912.57</v>
          </cell>
          <cell r="R103">
            <v>-170001.75</v>
          </cell>
          <cell r="S103">
            <v>-235142.82</v>
          </cell>
          <cell r="T103">
            <v>-254401.53</v>
          </cell>
          <cell r="U103">
            <v>-1156422</v>
          </cell>
          <cell r="V103">
            <v>-1156422</v>
          </cell>
        </row>
        <row r="104">
          <cell r="E104">
            <v>510101</v>
          </cell>
          <cell r="F104" t="str">
            <v>RENDIMIENTOS FINANCIEROS</v>
          </cell>
          <cell r="G104">
            <v>16573630.27</v>
          </cell>
          <cell r="H104">
            <v>-16573630.27</v>
          </cell>
          <cell r="I104">
            <v>-668126.62</v>
          </cell>
          <cell r="J104">
            <v>-1901228.22</v>
          </cell>
          <cell r="K104">
            <v>-255405.11</v>
          </cell>
          <cell r="L104">
            <v>-1940309.16</v>
          </cell>
          <cell r="M104">
            <v>-4287889.1900000004</v>
          </cell>
          <cell r="N104">
            <v>-569300.18000000005</v>
          </cell>
          <cell r="O104">
            <v>-1991141.64</v>
          </cell>
          <cell r="P104">
            <v>-2523681.6</v>
          </cell>
          <cell r="Q104">
            <v>-671103.65</v>
          </cell>
          <cell r="R104">
            <v>-415854.06</v>
          </cell>
          <cell r="S104">
            <v>-1349590.84</v>
          </cell>
          <cell r="T104">
            <v>0</v>
          </cell>
          <cell r="U104">
            <v>-8770186</v>
          </cell>
          <cell r="V104">
            <v>-13886763.800000001</v>
          </cell>
        </row>
        <row r="105">
          <cell r="E105">
            <v>510201</v>
          </cell>
          <cell r="F105" t="str">
            <v>REND FORTAMUN 2011</v>
          </cell>
          <cell r="G105">
            <v>0</v>
          </cell>
          <cell r="H105">
            <v>0</v>
          </cell>
          <cell r="I105">
            <v>-1713.17</v>
          </cell>
          <cell r="J105">
            <v>-1340.36</v>
          </cell>
          <cell r="K105">
            <v>-928.1</v>
          </cell>
          <cell r="L105">
            <v>-724.15</v>
          </cell>
          <cell r="M105">
            <v>-748.46</v>
          </cell>
          <cell r="N105">
            <v>-17043.189999999999</v>
          </cell>
          <cell r="O105">
            <v>-714.57</v>
          </cell>
          <cell r="P105">
            <v>-397.5</v>
          </cell>
          <cell r="Q105">
            <v>23609.5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</row>
        <row r="106">
          <cell r="E106">
            <v>510202</v>
          </cell>
          <cell r="F106" t="str">
            <v>REND FORTAMUN 2012</v>
          </cell>
          <cell r="G106">
            <v>0</v>
          </cell>
          <cell r="H106">
            <v>0</v>
          </cell>
          <cell r="I106">
            <v>-407.38</v>
          </cell>
          <cell r="J106">
            <v>-374.76</v>
          </cell>
          <cell r="K106">
            <v>-418.58</v>
          </cell>
          <cell r="L106">
            <v>-405.66</v>
          </cell>
          <cell r="M106">
            <v>-420</v>
          </cell>
          <cell r="N106">
            <v>-410.4</v>
          </cell>
          <cell r="O106">
            <v>-434.11</v>
          </cell>
          <cell r="P106">
            <v>-432.49</v>
          </cell>
          <cell r="Q106">
            <v>3303.38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</row>
        <row r="107">
          <cell r="E107">
            <v>510203</v>
          </cell>
          <cell r="F107" t="str">
            <v>REND FORTAMUN 2013</v>
          </cell>
          <cell r="G107">
            <v>0</v>
          </cell>
          <cell r="H107">
            <v>0</v>
          </cell>
          <cell r="I107">
            <v>-121.84</v>
          </cell>
          <cell r="J107">
            <v>-139.16</v>
          </cell>
          <cell r="K107">
            <v>-154.11000000000001</v>
          </cell>
          <cell r="L107">
            <v>-149.16999999999999</v>
          </cell>
          <cell r="M107">
            <v>-154.18</v>
          </cell>
          <cell r="N107">
            <v>-134.55000000000001</v>
          </cell>
          <cell r="O107">
            <v>-115.88</v>
          </cell>
          <cell r="P107">
            <v>-94.07</v>
          </cell>
          <cell r="Q107">
            <v>1062.96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</row>
        <row r="108">
          <cell r="E108">
            <v>510204</v>
          </cell>
          <cell r="F108" t="str">
            <v>REND FORTAMUN 2014</v>
          </cell>
          <cell r="G108">
            <v>1271.3800000000001</v>
          </cell>
          <cell r="H108">
            <v>-1271.3800000000001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-1140.18</v>
          </cell>
          <cell r="R108">
            <v>-66.88</v>
          </cell>
          <cell r="S108">
            <v>-64.319999999999993</v>
          </cell>
          <cell r="T108">
            <v>0</v>
          </cell>
          <cell r="U108">
            <v>0</v>
          </cell>
          <cell r="V108">
            <v>-1140.18</v>
          </cell>
        </row>
        <row r="109">
          <cell r="E109">
            <v>510205</v>
          </cell>
          <cell r="F109" t="str">
            <v>REND FORTAMUN 2015</v>
          </cell>
          <cell r="G109">
            <v>4578.03</v>
          </cell>
          <cell r="H109">
            <v>-4578.03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-3721.2</v>
          </cell>
          <cell r="R109">
            <v>-432.24</v>
          </cell>
          <cell r="S109">
            <v>-424.59</v>
          </cell>
          <cell r="T109">
            <v>0</v>
          </cell>
          <cell r="U109">
            <v>0</v>
          </cell>
          <cell r="V109">
            <v>-3721.2</v>
          </cell>
        </row>
        <row r="110">
          <cell r="E110">
            <v>510206</v>
          </cell>
          <cell r="F110" t="str">
            <v>REND FORTAMUN 2016</v>
          </cell>
          <cell r="G110">
            <v>11106.87</v>
          </cell>
          <cell r="H110">
            <v>-11106.87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-10705.08</v>
          </cell>
          <cell r="R110">
            <v>-204.16</v>
          </cell>
          <cell r="S110">
            <v>-197.63</v>
          </cell>
          <cell r="T110">
            <v>0</v>
          </cell>
          <cell r="U110">
            <v>0</v>
          </cell>
          <cell r="V110">
            <v>-7476.5</v>
          </cell>
        </row>
        <row r="111">
          <cell r="E111">
            <v>510207</v>
          </cell>
          <cell r="F111" t="str">
            <v>REND FAFM 2017</v>
          </cell>
          <cell r="G111">
            <v>696.56</v>
          </cell>
          <cell r="H111">
            <v>-696.56</v>
          </cell>
          <cell r="I111">
            <v>-68153.759999999995</v>
          </cell>
          <cell r="J111">
            <v>-21466.5</v>
          </cell>
          <cell r="K111">
            <v>-2064.88</v>
          </cell>
          <cell r="L111">
            <v>-893.4</v>
          </cell>
          <cell r="M111">
            <v>92578.54</v>
          </cell>
          <cell r="N111">
            <v>-230.43</v>
          </cell>
          <cell r="O111">
            <v>-181.29</v>
          </cell>
          <cell r="P111">
            <v>0</v>
          </cell>
          <cell r="Q111">
            <v>-146.81</v>
          </cell>
          <cell r="R111">
            <v>-67.84</v>
          </cell>
          <cell r="S111">
            <v>-70.19</v>
          </cell>
          <cell r="T111">
            <v>0</v>
          </cell>
          <cell r="U111">
            <v>0</v>
          </cell>
          <cell r="V111">
            <v>0</v>
          </cell>
        </row>
        <row r="112">
          <cell r="E112">
            <v>510208</v>
          </cell>
          <cell r="F112" t="str">
            <v>REND FAFM 2018</v>
          </cell>
          <cell r="G112">
            <v>357657.87</v>
          </cell>
          <cell r="H112">
            <v>-357657.87</v>
          </cell>
          <cell r="I112">
            <v>0</v>
          </cell>
          <cell r="J112">
            <v>0</v>
          </cell>
          <cell r="K112">
            <v>0</v>
          </cell>
          <cell r="L112">
            <v>-132619.81</v>
          </cell>
          <cell r="M112">
            <v>-106996.83</v>
          </cell>
          <cell r="N112">
            <v>-22400.75</v>
          </cell>
          <cell r="O112">
            <v>-19635.599999999999</v>
          </cell>
          <cell r="P112">
            <v>0</v>
          </cell>
          <cell r="Q112">
            <v>-37795.47</v>
          </cell>
          <cell r="R112">
            <v>-12248.39</v>
          </cell>
          <cell r="S112">
            <v>-25961.02</v>
          </cell>
          <cell r="T112">
            <v>0</v>
          </cell>
          <cell r="U112">
            <v>0</v>
          </cell>
          <cell r="V112">
            <v>-319448.46000000002</v>
          </cell>
        </row>
        <row r="113">
          <cell r="E113">
            <v>510301</v>
          </cell>
          <cell r="F113" t="str">
            <v>REND FISM 2013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</row>
        <row r="114">
          <cell r="E114">
            <v>510302</v>
          </cell>
          <cell r="F114" t="str">
            <v>REND FISM 2014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</row>
        <row r="115">
          <cell r="E115">
            <v>510303</v>
          </cell>
          <cell r="F115" t="str">
            <v>REND FISM 2015</v>
          </cell>
          <cell r="G115">
            <v>351.06</v>
          </cell>
          <cell r="H115">
            <v>-351.06</v>
          </cell>
          <cell r="I115">
            <v>-186.76</v>
          </cell>
          <cell r="J115">
            <v>-14.72</v>
          </cell>
          <cell r="K115">
            <v>-16.47</v>
          </cell>
          <cell r="L115">
            <v>-15.93</v>
          </cell>
          <cell r="M115">
            <v>-16.579999999999998</v>
          </cell>
          <cell r="N115">
            <v>-16.23</v>
          </cell>
          <cell r="O115">
            <v>-17.07</v>
          </cell>
          <cell r="P115">
            <v>-17.09</v>
          </cell>
          <cell r="Q115">
            <v>-16.47</v>
          </cell>
          <cell r="R115">
            <v>-17</v>
          </cell>
          <cell r="S115">
            <v>-16.739999999999998</v>
          </cell>
          <cell r="T115">
            <v>0</v>
          </cell>
          <cell r="U115">
            <v>0</v>
          </cell>
          <cell r="V115">
            <v>0</v>
          </cell>
        </row>
        <row r="116">
          <cell r="E116">
            <v>510304</v>
          </cell>
          <cell r="F116" t="str">
            <v>REND FISM 2016</v>
          </cell>
          <cell r="G116">
            <v>6620.43</v>
          </cell>
          <cell r="H116">
            <v>-6620.43</v>
          </cell>
          <cell r="I116">
            <v>-1581.73</v>
          </cell>
          <cell r="J116">
            <v>-451.17</v>
          </cell>
          <cell r="K116">
            <v>-504.93</v>
          </cell>
          <cell r="L116">
            <v>-488.37</v>
          </cell>
          <cell r="M116">
            <v>-508.48</v>
          </cell>
          <cell r="N116">
            <v>-497.71</v>
          </cell>
          <cell r="O116">
            <v>-523.57000000000005</v>
          </cell>
          <cell r="P116">
            <v>-524.19000000000005</v>
          </cell>
          <cell r="Q116">
            <v>-505.19</v>
          </cell>
          <cell r="R116">
            <v>-521.54999999999995</v>
          </cell>
          <cell r="S116">
            <v>-513.54</v>
          </cell>
          <cell r="T116">
            <v>0</v>
          </cell>
          <cell r="U116">
            <v>0</v>
          </cell>
          <cell r="V116">
            <v>0</v>
          </cell>
        </row>
        <row r="117">
          <cell r="E117">
            <v>510306</v>
          </cell>
          <cell r="F117" t="str">
            <v>REND FISM 2017</v>
          </cell>
          <cell r="G117">
            <v>69.94</v>
          </cell>
          <cell r="H117">
            <v>-69.94</v>
          </cell>
          <cell r="I117">
            <v>-165.86</v>
          </cell>
          <cell r="J117">
            <v>-13.37</v>
          </cell>
          <cell r="K117">
            <v>0</v>
          </cell>
          <cell r="L117">
            <v>-29.12</v>
          </cell>
          <cell r="M117">
            <v>-14.8</v>
          </cell>
          <cell r="N117">
            <v>223.15</v>
          </cell>
          <cell r="O117">
            <v>-14.72</v>
          </cell>
          <cell r="P117">
            <v>-14.38</v>
          </cell>
          <cell r="Q117">
            <v>-13.92</v>
          </cell>
          <cell r="R117">
            <v>-14.39</v>
          </cell>
          <cell r="S117">
            <v>-12.53</v>
          </cell>
          <cell r="T117">
            <v>0</v>
          </cell>
          <cell r="U117">
            <v>0</v>
          </cell>
          <cell r="V117">
            <v>0</v>
          </cell>
        </row>
        <row r="118">
          <cell r="E118">
            <v>510307</v>
          </cell>
          <cell r="F118" t="str">
            <v>REND FISM 2018</v>
          </cell>
          <cell r="G118">
            <v>20325.61</v>
          </cell>
          <cell r="H118">
            <v>-20325.61</v>
          </cell>
          <cell r="I118">
            <v>0</v>
          </cell>
          <cell r="J118">
            <v>0</v>
          </cell>
          <cell r="K118">
            <v>0</v>
          </cell>
          <cell r="L118">
            <v>-4138.09</v>
          </cell>
          <cell r="M118">
            <v>-2345.14</v>
          </cell>
          <cell r="N118">
            <v>-2247.5500000000002</v>
          </cell>
          <cell r="O118">
            <v>-2606.5100000000002</v>
          </cell>
          <cell r="P118">
            <v>-2716.87</v>
          </cell>
          <cell r="Q118">
            <v>-2344.5500000000002</v>
          </cell>
          <cell r="R118">
            <v>-2086.64</v>
          </cell>
          <cell r="S118">
            <v>-1840.26</v>
          </cell>
          <cell r="T118">
            <v>0</v>
          </cell>
          <cell r="U118">
            <v>0</v>
          </cell>
          <cell r="V118">
            <v>0</v>
          </cell>
        </row>
        <row r="119">
          <cell r="E119">
            <v>510401</v>
          </cell>
          <cell r="F119" t="str">
            <v>REND FIN FORTASEG</v>
          </cell>
          <cell r="G119">
            <v>0</v>
          </cell>
          <cell r="H119">
            <v>0</v>
          </cell>
          <cell r="I119">
            <v>-4048.91</v>
          </cell>
          <cell r="J119">
            <v>-1279.6500000000001</v>
          </cell>
          <cell r="K119">
            <v>5328.56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</row>
        <row r="120">
          <cell r="E120">
            <v>510402</v>
          </cell>
          <cell r="F120" t="str">
            <v>REND FIN FORTSEG 16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</row>
        <row r="121">
          <cell r="E121">
            <v>510403</v>
          </cell>
          <cell r="F121" t="str">
            <v>REND FIN COPART. FORTSEG 16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</row>
        <row r="122">
          <cell r="E122">
            <v>510404</v>
          </cell>
          <cell r="F122" t="str">
            <v>REND FIN COPART. FORTSEG 17</v>
          </cell>
          <cell r="G122">
            <v>535.52</v>
          </cell>
          <cell r="H122">
            <v>-535.52</v>
          </cell>
          <cell r="I122">
            <v>0</v>
          </cell>
          <cell r="J122">
            <v>0</v>
          </cell>
          <cell r="K122">
            <v>0</v>
          </cell>
          <cell r="L122">
            <v>-535.52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</row>
        <row r="123">
          <cell r="E123">
            <v>510405</v>
          </cell>
          <cell r="F123" t="str">
            <v>REND FIN FORTSEG 18</v>
          </cell>
          <cell r="G123">
            <v>53577.24</v>
          </cell>
          <cell r="H123">
            <v>-53577.24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-6853.33</v>
          </cell>
          <cell r="O123">
            <v>-5656.58</v>
          </cell>
          <cell r="P123">
            <v>-7350.97</v>
          </cell>
          <cell r="Q123">
            <v>-20086.57</v>
          </cell>
          <cell r="R123">
            <v>-7155</v>
          </cell>
          <cell r="S123">
            <v>-6474.79</v>
          </cell>
          <cell r="T123">
            <v>0</v>
          </cell>
          <cell r="U123">
            <v>0</v>
          </cell>
          <cell r="V123">
            <v>0</v>
          </cell>
        </row>
        <row r="124">
          <cell r="E124">
            <v>510406</v>
          </cell>
          <cell r="F124" t="str">
            <v>REND FIN COPARTICIPACION FORTSEG 18</v>
          </cell>
          <cell r="G124">
            <v>1738.98</v>
          </cell>
          <cell r="H124">
            <v>-1738.98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-1185.8800000000001</v>
          </cell>
          <cell r="O124">
            <v>-131.34</v>
          </cell>
          <cell r="P124">
            <v>-111.86</v>
          </cell>
          <cell r="Q124">
            <v>-102.14</v>
          </cell>
          <cell r="R124">
            <v>-105.57</v>
          </cell>
          <cell r="S124">
            <v>-102.19</v>
          </cell>
          <cell r="T124">
            <v>0</v>
          </cell>
          <cell r="U124">
            <v>0</v>
          </cell>
          <cell r="V124">
            <v>0</v>
          </cell>
        </row>
        <row r="125">
          <cell r="E125">
            <v>510501</v>
          </cell>
          <cell r="F125" t="str">
            <v>RENDS FORTALECE 2016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</row>
        <row r="126">
          <cell r="E126">
            <v>510502</v>
          </cell>
          <cell r="G126">
            <v>0.3</v>
          </cell>
          <cell r="H126">
            <v>-0.3</v>
          </cell>
          <cell r="I126">
            <v>-1132.75</v>
          </cell>
          <cell r="J126">
            <v>-620.02</v>
          </cell>
          <cell r="K126">
            <v>-583.87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2336.34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</row>
        <row r="127">
          <cell r="E127">
            <v>510503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</row>
        <row r="128">
          <cell r="E128">
            <v>510504</v>
          </cell>
          <cell r="G128">
            <v>0</v>
          </cell>
          <cell r="H128">
            <v>0</v>
          </cell>
          <cell r="I128">
            <v>-1492.8</v>
          </cell>
          <cell r="J128">
            <v>-236.73</v>
          </cell>
          <cell r="K128">
            <v>1729.53</v>
          </cell>
          <cell r="L128">
            <v>-253.47</v>
          </cell>
          <cell r="M128">
            <v>253.47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</row>
        <row r="129">
          <cell r="E129">
            <v>510505</v>
          </cell>
          <cell r="G129">
            <v>0</v>
          </cell>
          <cell r="H129">
            <v>0</v>
          </cell>
          <cell r="I129">
            <v>-710.1</v>
          </cell>
          <cell r="J129">
            <v>-215.67</v>
          </cell>
          <cell r="K129">
            <v>925.77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</row>
        <row r="130">
          <cell r="E130">
            <v>510506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-1.34</v>
          </cell>
          <cell r="P130">
            <v>1.34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</row>
        <row r="131">
          <cell r="E131">
            <v>510507</v>
          </cell>
          <cell r="G131">
            <v>990.64</v>
          </cell>
          <cell r="H131">
            <v>-990.64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-404.32</v>
          </cell>
          <cell r="R131">
            <v>-394</v>
          </cell>
          <cell r="S131">
            <v>-192.32</v>
          </cell>
          <cell r="T131">
            <v>0</v>
          </cell>
          <cell r="U131">
            <v>0</v>
          </cell>
          <cell r="V131">
            <v>0</v>
          </cell>
        </row>
        <row r="132">
          <cell r="E132">
            <v>511001</v>
          </cell>
          <cell r="F132" t="str">
            <v>ARRENDAMIENTOS DE INMUEBLES VARIOS</v>
          </cell>
          <cell r="G132">
            <v>1915824.36</v>
          </cell>
          <cell r="H132">
            <v>-1915824.36</v>
          </cell>
          <cell r="I132">
            <v>-206618.88</v>
          </cell>
          <cell r="J132">
            <v>-147969.89000000001</v>
          </cell>
          <cell r="K132">
            <v>-147969.89000000001</v>
          </cell>
          <cell r="L132">
            <v>-147969.89000000001</v>
          </cell>
          <cell r="M132">
            <v>-147969.89000000001</v>
          </cell>
          <cell r="N132">
            <v>-147969.89000000001</v>
          </cell>
          <cell r="O132">
            <v>-147969.89000000001</v>
          </cell>
          <cell r="P132">
            <v>-58648.99</v>
          </cell>
          <cell r="Q132">
            <v>-237290.79</v>
          </cell>
          <cell r="R132">
            <v>-147969.89000000001</v>
          </cell>
          <cell r="S132">
            <v>-147969.89000000001</v>
          </cell>
          <cell r="T132">
            <v>-229506.58</v>
          </cell>
          <cell r="U132">
            <v>-1731851</v>
          </cell>
          <cell r="V132">
            <v>-1731851</v>
          </cell>
        </row>
        <row r="133">
          <cell r="E133">
            <v>610101</v>
          </cell>
          <cell r="F133" t="str">
            <v>LICITACION DE OBRAS PUBLICAS</v>
          </cell>
          <cell r="G133">
            <v>1260372.25</v>
          </cell>
          <cell r="H133">
            <v>-1260372.25</v>
          </cell>
          <cell r="I133">
            <v>-92478.25</v>
          </cell>
          <cell r="J133">
            <v>-256711</v>
          </cell>
          <cell r="K133">
            <v>-180544</v>
          </cell>
          <cell r="L133">
            <v>-73346</v>
          </cell>
          <cell r="M133">
            <v>-11284</v>
          </cell>
          <cell r="N133">
            <v>-141050</v>
          </cell>
          <cell r="O133">
            <v>-101556</v>
          </cell>
          <cell r="P133">
            <v>0</v>
          </cell>
          <cell r="Q133">
            <v>-22568</v>
          </cell>
          <cell r="R133">
            <v>-112840</v>
          </cell>
          <cell r="S133">
            <v>-152334</v>
          </cell>
          <cell r="T133">
            <v>-115661</v>
          </cell>
          <cell r="U133">
            <v>-1564113</v>
          </cell>
          <cell r="V133">
            <v>-1564113</v>
          </cell>
        </row>
        <row r="134">
          <cell r="E134">
            <v>610102</v>
          </cell>
          <cell r="F134" t="str">
            <v>INSCRIPCION A PADRON DE PROVEEDORES</v>
          </cell>
          <cell r="G134">
            <v>838218.45</v>
          </cell>
          <cell r="H134">
            <v>-838218.45</v>
          </cell>
          <cell r="I134">
            <v>-220959.23</v>
          </cell>
          <cell r="J134">
            <v>-205620.82</v>
          </cell>
          <cell r="K134">
            <v>-98412.6</v>
          </cell>
          <cell r="L134">
            <v>-58757.4</v>
          </cell>
          <cell r="M134">
            <v>-41144.400000000001</v>
          </cell>
          <cell r="N134">
            <v>-27863.4</v>
          </cell>
          <cell r="O134">
            <v>-37720.800000000003</v>
          </cell>
          <cell r="P134">
            <v>-23696.400000000001</v>
          </cell>
          <cell r="Q134">
            <v>-41106</v>
          </cell>
          <cell r="R134">
            <v>-35061</v>
          </cell>
          <cell r="S134">
            <v>-36511.800000000003</v>
          </cell>
          <cell r="T134">
            <v>-11364.6</v>
          </cell>
          <cell r="U134">
            <v>-1101148</v>
          </cell>
          <cell r="V134">
            <v>-1101148</v>
          </cell>
        </row>
        <row r="135">
          <cell r="E135">
            <v>610103</v>
          </cell>
          <cell r="F135" t="str">
            <v>COPIAS, PLANOS, FOTOMAPAS</v>
          </cell>
          <cell r="G135">
            <v>21773.85</v>
          </cell>
          <cell r="H135">
            <v>-21773.85</v>
          </cell>
          <cell r="I135">
            <v>-3397.05</v>
          </cell>
          <cell r="J135">
            <v>0</v>
          </cell>
          <cell r="K135">
            <v>-806</v>
          </cell>
          <cell r="L135">
            <v>0</v>
          </cell>
          <cell r="M135">
            <v>-4433</v>
          </cell>
          <cell r="N135">
            <v>-3627</v>
          </cell>
          <cell r="O135">
            <v>-1209</v>
          </cell>
          <cell r="P135">
            <v>-1209</v>
          </cell>
          <cell r="Q135">
            <v>-1450.8</v>
          </cell>
          <cell r="R135">
            <v>-1612</v>
          </cell>
          <cell r="S135">
            <v>-4030</v>
          </cell>
          <cell r="T135">
            <v>0</v>
          </cell>
          <cell r="U135">
            <v>-50378</v>
          </cell>
          <cell r="V135">
            <v>-50378</v>
          </cell>
        </row>
        <row r="136">
          <cell r="E136">
            <v>610104</v>
          </cell>
          <cell r="F136" t="str">
            <v>SERVICIOS MEDICOS MUNICIPALES</v>
          </cell>
          <cell r="G136">
            <v>430131.56</v>
          </cell>
          <cell r="H136">
            <v>-430131.56</v>
          </cell>
          <cell r="I136">
            <v>-35637</v>
          </cell>
          <cell r="J136">
            <v>-45245.760000000002</v>
          </cell>
          <cell r="K136">
            <v>-47996.6</v>
          </cell>
          <cell r="L136">
            <v>-44113.4</v>
          </cell>
          <cell r="M136">
            <v>-44134.8</v>
          </cell>
          <cell r="N136">
            <v>-32099.8</v>
          </cell>
          <cell r="O136">
            <v>-36572.400000000001</v>
          </cell>
          <cell r="P136">
            <v>-41556.800000000003</v>
          </cell>
          <cell r="Q136">
            <v>-33689.800000000003</v>
          </cell>
          <cell r="R136">
            <v>-32183</v>
          </cell>
          <cell r="S136">
            <v>-29487</v>
          </cell>
          <cell r="T136">
            <v>-7415.2</v>
          </cell>
          <cell r="U136">
            <v>-799968</v>
          </cell>
          <cell r="V136">
            <v>-799968</v>
          </cell>
        </row>
        <row r="137">
          <cell r="E137">
            <v>610105</v>
          </cell>
          <cell r="F137" t="str">
            <v>INTERESES PRORROGAS CREDITOS FISCALES</v>
          </cell>
          <cell r="G137">
            <v>189620.7</v>
          </cell>
          <cell r="H137">
            <v>-189620.7</v>
          </cell>
          <cell r="I137">
            <v>0</v>
          </cell>
          <cell r="J137">
            <v>-69075.039999999994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-22825.919999999998</v>
          </cell>
          <cell r="P137">
            <v>-19021.599999999999</v>
          </cell>
          <cell r="Q137">
            <v>-28592.28</v>
          </cell>
          <cell r="R137">
            <v>-20592.439999999999</v>
          </cell>
          <cell r="S137">
            <v>-25709.1</v>
          </cell>
          <cell r="T137">
            <v>-3804.32</v>
          </cell>
          <cell r="U137">
            <v>-42219</v>
          </cell>
          <cell r="V137">
            <v>-42219</v>
          </cell>
        </row>
        <row r="138">
          <cell r="E138">
            <v>610106</v>
          </cell>
          <cell r="F138" t="str">
            <v>OTROS CONCEPTOS</v>
          </cell>
          <cell r="G138">
            <v>295111.48</v>
          </cell>
          <cell r="H138">
            <v>-295111.48</v>
          </cell>
          <cell r="I138">
            <v>-11600.25</v>
          </cell>
          <cell r="J138">
            <v>-11050.29</v>
          </cell>
          <cell r="K138">
            <v>-11223.25</v>
          </cell>
          <cell r="L138">
            <v>-26104.880000000001</v>
          </cell>
          <cell r="M138">
            <v>-105452.73</v>
          </cell>
          <cell r="N138">
            <v>-12881.72</v>
          </cell>
          <cell r="O138">
            <v>-24071.86</v>
          </cell>
          <cell r="P138">
            <v>-15251.58</v>
          </cell>
          <cell r="Q138">
            <v>-15342.35</v>
          </cell>
          <cell r="R138">
            <v>-16641.64</v>
          </cell>
          <cell r="S138">
            <v>-22593.43</v>
          </cell>
          <cell r="T138">
            <v>-22897.5</v>
          </cell>
          <cell r="U138">
            <v>-296022</v>
          </cell>
          <cell r="V138">
            <v>-296022</v>
          </cell>
        </row>
        <row r="139">
          <cell r="E139">
            <v>610107</v>
          </cell>
          <cell r="F139" t="str">
            <v>PERMISOS ESPECTACULOS PUBLICOS</v>
          </cell>
          <cell r="G139">
            <v>2310831.36</v>
          </cell>
          <cell r="H139">
            <v>-2310831.36</v>
          </cell>
          <cell r="I139">
            <v>-124393.60000000001</v>
          </cell>
          <cell r="J139">
            <v>-270423.09999999998</v>
          </cell>
          <cell r="K139">
            <v>-218278.99</v>
          </cell>
          <cell r="L139">
            <v>-237091.3</v>
          </cell>
          <cell r="M139">
            <v>-215043.76</v>
          </cell>
          <cell r="N139">
            <v>-137719.20000000001</v>
          </cell>
          <cell r="O139">
            <v>-187264.5</v>
          </cell>
          <cell r="P139">
            <v>-161447.6</v>
          </cell>
          <cell r="Q139">
            <v>-184637.9</v>
          </cell>
          <cell r="R139">
            <v>-178027.1</v>
          </cell>
          <cell r="S139">
            <v>-249463.46</v>
          </cell>
          <cell r="T139">
            <v>-147040.85</v>
          </cell>
          <cell r="U139">
            <v>-2474233</v>
          </cell>
          <cell r="V139">
            <v>-2474233</v>
          </cell>
        </row>
        <row r="140">
          <cell r="E140">
            <v>610109</v>
          </cell>
          <cell r="F140" t="str">
            <v>REDONDEO</v>
          </cell>
          <cell r="G140">
            <v>-10914.15</v>
          </cell>
          <cell r="H140">
            <v>10914.15</v>
          </cell>
          <cell r="I140">
            <v>-1624.13</v>
          </cell>
          <cell r="J140">
            <v>1240.94</v>
          </cell>
          <cell r="K140">
            <v>1280.5999999999999</v>
          </cell>
          <cell r="L140">
            <v>1470.83</v>
          </cell>
          <cell r="M140">
            <v>1288.05</v>
          </cell>
          <cell r="N140">
            <v>1246.8399999999999</v>
          </cell>
          <cell r="O140">
            <v>1093.33</v>
          </cell>
          <cell r="P140">
            <v>1080.77</v>
          </cell>
          <cell r="Q140">
            <v>1064.69</v>
          </cell>
          <cell r="R140">
            <v>1086.83</v>
          </cell>
          <cell r="S140">
            <v>909.37</v>
          </cell>
          <cell r="T140">
            <v>776.03</v>
          </cell>
          <cell r="U140">
            <v>0</v>
          </cell>
          <cell r="V140">
            <v>0</v>
          </cell>
        </row>
        <row r="141">
          <cell r="E141">
            <v>610110</v>
          </cell>
          <cell r="F141" t="str">
            <v>INTERESES PRORROGAS CREDITOS NO FISCALES</v>
          </cell>
          <cell r="G141">
            <v>967.64</v>
          </cell>
          <cell r="H141">
            <v>-967.64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-967.64</v>
          </cell>
          <cell r="U141">
            <v>0</v>
          </cell>
          <cell r="V141">
            <v>0</v>
          </cell>
        </row>
        <row r="142">
          <cell r="E142">
            <v>610202</v>
          </cell>
          <cell r="F142" t="str">
            <v>DONATIVOS Y COOPERACIONES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</row>
        <row r="143">
          <cell r="E143">
            <v>610203</v>
          </cell>
          <cell r="F143" t="str">
            <v>DONATIVOS Y COOPERACIONES EN ESPECIE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</row>
        <row r="144">
          <cell r="E144">
            <v>610204</v>
          </cell>
          <cell r="F144" t="str">
            <v>EQUIPAMIENTO DE POZOS (BENEFICIARIOS)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</row>
        <row r="145">
          <cell r="E145">
            <v>610205</v>
          </cell>
          <cell r="F145" t="str">
            <v>ADQ. SEMILLA PARA AGRICULTORES Y GANADEROS</v>
          </cell>
          <cell r="G145">
            <v>2860981.8</v>
          </cell>
          <cell r="H145">
            <v>-2860981.8</v>
          </cell>
          <cell r="I145">
            <v>0</v>
          </cell>
          <cell r="J145">
            <v>0</v>
          </cell>
          <cell r="K145">
            <v>0</v>
          </cell>
          <cell r="L145">
            <v>-2000157.3</v>
          </cell>
          <cell r="M145">
            <v>-618774.5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-242050</v>
          </cell>
          <cell r="U145">
            <v>0</v>
          </cell>
          <cell r="V145">
            <v>-2860800</v>
          </cell>
        </row>
        <row r="146">
          <cell r="E146">
            <v>610206</v>
          </cell>
          <cell r="F146" t="str">
            <v>MALLA SOMBRA CREI (BENEFICIARIOS)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</row>
        <row r="147">
          <cell r="E147">
            <v>610207</v>
          </cell>
          <cell r="F147" t="str">
            <v>JUNTOS UNA MEJOR ESCUELA</v>
          </cell>
          <cell r="G147">
            <v>1482959.48</v>
          </cell>
          <cell r="H147">
            <v>-1482959.48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-621823</v>
          </cell>
          <cell r="Q147">
            <v>-654998.09</v>
          </cell>
          <cell r="R147">
            <v>-206138.39</v>
          </cell>
          <cell r="S147">
            <v>0</v>
          </cell>
          <cell r="T147">
            <v>0</v>
          </cell>
          <cell r="U147">
            <v>0</v>
          </cell>
          <cell r="V147">
            <v>-1929559.09</v>
          </cell>
        </row>
        <row r="148">
          <cell r="E148">
            <v>610208</v>
          </cell>
          <cell r="F148" t="str">
            <v>ADQ. BOILERS SOLARES, TINACOS</v>
          </cell>
          <cell r="G148">
            <v>440041.02</v>
          </cell>
          <cell r="H148">
            <v>-440041.02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-440041.02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-440041</v>
          </cell>
        </row>
        <row r="149">
          <cell r="E149">
            <v>610209</v>
          </cell>
          <cell r="F149" t="str">
            <v>TECHUMBRE Y OBRAS VARIAS</v>
          </cell>
          <cell r="G149">
            <v>3650335.56</v>
          </cell>
          <cell r="H149">
            <v>-3650335.56</v>
          </cell>
          <cell r="I149">
            <v>0</v>
          </cell>
          <cell r="J149">
            <v>-19000</v>
          </cell>
          <cell r="K149">
            <v>-222000</v>
          </cell>
          <cell r="L149">
            <v>-1085041.56</v>
          </cell>
          <cell r="M149">
            <v>-819000</v>
          </cell>
          <cell r="N149">
            <v>-107500</v>
          </cell>
          <cell r="O149">
            <v>-265000</v>
          </cell>
          <cell r="P149">
            <v>-574000</v>
          </cell>
          <cell r="Q149">
            <v>-348794</v>
          </cell>
          <cell r="R149">
            <v>-105000</v>
          </cell>
          <cell r="S149">
            <v>-105000</v>
          </cell>
          <cell r="T149">
            <v>0</v>
          </cell>
          <cell r="U149">
            <v>0</v>
          </cell>
          <cell r="V149">
            <v>-360541</v>
          </cell>
        </row>
        <row r="150">
          <cell r="E150">
            <v>610210</v>
          </cell>
          <cell r="F150" t="str">
            <v>ACCION CIVICO Y SOCIAL</v>
          </cell>
          <cell r="G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</row>
        <row r="151">
          <cell r="E151">
            <v>610211</v>
          </cell>
          <cell r="F151" t="str">
            <v>VIVIENDA DIGNA (2016-2018)</v>
          </cell>
          <cell r="G151">
            <v>1438126.72</v>
          </cell>
          <cell r="H151">
            <v>-1438126.72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-269285.09999999998</v>
          </cell>
          <cell r="P151">
            <v>-355684.79</v>
          </cell>
          <cell r="Q151">
            <v>-298847.06</v>
          </cell>
          <cell r="R151">
            <v>-310164.36</v>
          </cell>
          <cell r="S151">
            <v>-204145.41</v>
          </cell>
          <cell r="T151">
            <v>0</v>
          </cell>
          <cell r="U151">
            <v>0</v>
          </cell>
          <cell r="V151">
            <v>-1438228</v>
          </cell>
        </row>
        <row r="152">
          <cell r="E152">
            <v>610213</v>
          </cell>
          <cell r="F152" t="str">
            <v>REINTEGROS PROGRAMAS MUNICIPALES</v>
          </cell>
          <cell r="G152">
            <v>46981</v>
          </cell>
          <cell r="H152">
            <v>-46981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-46981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</row>
        <row r="153">
          <cell r="E153">
            <v>610301</v>
          </cell>
          <cell r="F153" t="str">
            <v>20% CHEQUES DEVUELTOS</v>
          </cell>
          <cell r="G153">
            <v>25482.799999999999</v>
          </cell>
          <cell r="H153">
            <v>-25482.799999999999</v>
          </cell>
          <cell r="I153">
            <v>0</v>
          </cell>
          <cell r="J153">
            <v>0</v>
          </cell>
          <cell r="K153">
            <v>0</v>
          </cell>
          <cell r="L153">
            <v>-19617.599999999999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-5865.2</v>
          </cell>
          <cell r="U153">
            <v>0</v>
          </cell>
          <cell r="V153">
            <v>0</v>
          </cell>
        </row>
        <row r="154">
          <cell r="E154">
            <v>610302</v>
          </cell>
          <cell r="F154" t="str">
            <v>DAÑOS A BIENES PATRIMONIALES</v>
          </cell>
          <cell r="G154">
            <v>644959.09</v>
          </cell>
          <cell r="H154">
            <v>-644959.09</v>
          </cell>
          <cell r="I154">
            <v>-343712</v>
          </cell>
          <cell r="J154">
            <v>-31186.2</v>
          </cell>
          <cell r="K154">
            <v>-5000</v>
          </cell>
          <cell r="L154">
            <v>-1300</v>
          </cell>
          <cell r="M154">
            <v>-18300</v>
          </cell>
          <cell r="N154">
            <v>0</v>
          </cell>
          <cell r="O154">
            <v>-37676.199999999997</v>
          </cell>
          <cell r="P154">
            <v>-61784.12</v>
          </cell>
          <cell r="Q154">
            <v>0</v>
          </cell>
          <cell r="R154">
            <v>-55848.91</v>
          </cell>
          <cell r="S154">
            <v>-24951.66</v>
          </cell>
          <cell r="T154">
            <v>-65200</v>
          </cell>
          <cell r="U154">
            <v>0</v>
          </cell>
          <cell r="V154">
            <v>-55849</v>
          </cell>
        </row>
        <row r="155">
          <cell r="E155">
            <v>610303</v>
          </cell>
          <cell r="F155" t="str">
            <v>OTROS CONCEPTOS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</row>
        <row r="156">
          <cell r="E156">
            <v>610401</v>
          </cell>
          <cell r="F156" t="str">
            <v>MULTAS DE SECRETARIA DE TRABAJO Y PREVISION SOCIAL 209-80</v>
          </cell>
          <cell r="G156">
            <v>308257.40000000002</v>
          </cell>
          <cell r="H156">
            <v>-308257.40000000002</v>
          </cell>
          <cell r="I156">
            <v>-18921.2</v>
          </cell>
          <cell r="J156">
            <v>-27958.799999999999</v>
          </cell>
          <cell r="K156">
            <v>-61901.8</v>
          </cell>
          <cell r="L156">
            <v>-7304</v>
          </cell>
          <cell r="M156">
            <v>0</v>
          </cell>
          <cell r="N156">
            <v>-126527.6</v>
          </cell>
          <cell r="O156">
            <v>0</v>
          </cell>
          <cell r="P156">
            <v>-64044</v>
          </cell>
          <cell r="Q156">
            <v>-1600</v>
          </cell>
          <cell r="R156">
            <v>0</v>
          </cell>
          <cell r="S156">
            <v>0</v>
          </cell>
          <cell r="T156">
            <v>0</v>
          </cell>
          <cell r="U156">
            <v>-547595</v>
          </cell>
          <cell r="V156">
            <v>-547595</v>
          </cell>
        </row>
        <row r="157">
          <cell r="E157">
            <v>610402</v>
          </cell>
          <cell r="F157" t="str">
            <v>MULTAS DE SECRETARIA DE COMUNICACIONES Y TRANSPORTE 209-82</v>
          </cell>
          <cell r="G157">
            <v>1372.5</v>
          </cell>
          <cell r="H157">
            <v>-1372.5</v>
          </cell>
          <cell r="I157">
            <v>-468</v>
          </cell>
          <cell r="J157">
            <v>-904.5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</row>
        <row r="158">
          <cell r="E158">
            <v>610403</v>
          </cell>
          <cell r="F158" t="str">
            <v>MULTAS DE SECRETARIA DE TURISMO 209--83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</row>
        <row r="159">
          <cell r="E159">
            <v>610404</v>
          </cell>
          <cell r="F159" t="str">
            <v>MULTAS DE SECRETARIA DE SALUD 209-84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</row>
        <row r="160">
          <cell r="E160">
            <v>610405</v>
          </cell>
          <cell r="F160" t="str">
            <v>MULTAS DE SECOFI 209-87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</row>
        <row r="161">
          <cell r="E161">
            <v>610406</v>
          </cell>
          <cell r="F161" t="str">
            <v>MULTAS DE PROFECO 209-88</v>
          </cell>
          <cell r="G161">
            <v>1979654.67</v>
          </cell>
          <cell r="H161">
            <v>-1979654.67</v>
          </cell>
          <cell r="I161">
            <v>-602559.91</v>
          </cell>
          <cell r="J161">
            <v>-524900</v>
          </cell>
          <cell r="K161">
            <v>-523736</v>
          </cell>
          <cell r="L161">
            <v>-11690</v>
          </cell>
          <cell r="M161">
            <v>-8000</v>
          </cell>
          <cell r="N161">
            <v>-22750</v>
          </cell>
          <cell r="O161">
            <v>-38670</v>
          </cell>
          <cell r="P161">
            <v>-36654.81</v>
          </cell>
          <cell r="Q161">
            <v>-130111.03999999999</v>
          </cell>
          <cell r="R161">
            <v>-30087</v>
          </cell>
          <cell r="S161">
            <v>-49734.3</v>
          </cell>
          <cell r="T161">
            <v>-761.61</v>
          </cell>
          <cell r="U161">
            <v>-1910940</v>
          </cell>
          <cell r="V161">
            <v>-2560940</v>
          </cell>
        </row>
        <row r="162">
          <cell r="E162">
            <v>610407</v>
          </cell>
          <cell r="F162" t="str">
            <v>MULTAS DE JUNTA DE CONCILIACION Y ARBITRAJE</v>
          </cell>
          <cell r="G162">
            <v>73392</v>
          </cell>
          <cell r="H162">
            <v>-73392</v>
          </cell>
          <cell r="I162">
            <v>-13000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-60392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</row>
        <row r="163">
          <cell r="E163">
            <v>610408</v>
          </cell>
          <cell r="F163" t="str">
            <v>MULTAS DE PROFEPA</v>
          </cell>
          <cell r="G163">
            <v>197512</v>
          </cell>
          <cell r="H163">
            <v>-197512</v>
          </cell>
          <cell r="I163">
            <v>0</v>
          </cell>
          <cell r="J163">
            <v>-20000</v>
          </cell>
          <cell r="K163">
            <v>-33000</v>
          </cell>
          <cell r="L163">
            <v>-20000</v>
          </cell>
          <cell r="M163">
            <v>-20000</v>
          </cell>
          <cell r="N163">
            <v>-20000</v>
          </cell>
          <cell r="O163">
            <v>-41912</v>
          </cell>
          <cell r="P163">
            <v>-20000</v>
          </cell>
          <cell r="Q163">
            <v>0</v>
          </cell>
          <cell r="R163">
            <v>0</v>
          </cell>
          <cell r="S163">
            <v>-22600</v>
          </cell>
          <cell r="T163">
            <v>0</v>
          </cell>
          <cell r="U163">
            <v>0</v>
          </cell>
          <cell r="V163">
            <v>-4460.22</v>
          </cell>
        </row>
        <row r="164">
          <cell r="E164">
            <v>610409</v>
          </cell>
          <cell r="F164" t="str">
            <v>MULTAS DE SRIA. AGRICULTURA, GANADERIA Y DESARROLLO RURAL</v>
          </cell>
          <cell r="G164">
            <v>27222.68</v>
          </cell>
          <cell r="H164">
            <v>-27222.68</v>
          </cell>
          <cell r="I164">
            <v>-11222.68</v>
          </cell>
          <cell r="J164">
            <v>0</v>
          </cell>
          <cell r="K164">
            <v>-13000</v>
          </cell>
          <cell r="L164">
            <v>0</v>
          </cell>
          <cell r="M164">
            <v>-1000</v>
          </cell>
          <cell r="N164">
            <v>0</v>
          </cell>
          <cell r="O164">
            <v>0</v>
          </cell>
          <cell r="P164">
            <v>-2000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</row>
        <row r="165">
          <cell r="E165">
            <v>610410</v>
          </cell>
          <cell r="F165" t="str">
            <v>MULTAS COMISION NACIONAL DEL AGUA</v>
          </cell>
          <cell r="G165">
            <v>13000</v>
          </cell>
          <cell r="H165">
            <v>-13000</v>
          </cell>
          <cell r="I165">
            <v>0</v>
          </cell>
          <cell r="J165">
            <v>0</v>
          </cell>
          <cell r="K165">
            <v>0</v>
          </cell>
          <cell r="L165">
            <v>-13000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</row>
        <row r="166">
          <cell r="E166">
            <v>610412</v>
          </cell>
          <cell r="F166" t="str">
            <v>MULTAS OTRAS AUTORIDADES</v>
          </cell>
          <cell r="G166">
            <v>57679.9</v>
          </cell>
          <cell r="H166">
            <v>-57679.9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-13000</v>
          </cell>
          <cell r="N166">
            <v>0</v>
          </cell>
          <cell r="O166">
            <v>-12439.9</v>
          </cell>
          <cell r="P166">
            <v>0</v>
          </cell>
          <cell r="Q166">
            <v>0</v>
          </cell>
          <cell r="R166">
            <v>0</v>
          </cell>
          <cell r="S166">
            <v>-32240</v>
          </cell>
          <cell r="T166">
            <v>0</v>
          </cell>
          <cell r="U166">
            <v>0</v>
          </cell>
          <cell r="V166">
            <v>-10457.299999999999</v>
          </cell>
        </row>
        <row r="167">
          <cell r="E167">
            <v>610414</v>
          </cell>
          <cell r="F167" t="str">
            <v>PROCURADURIA GENERAL DE LA REPUBLICA</v>
          </cell>
          <cell r="G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</row>
        <row r="168">
          <cell r="E168">
            <v>610415</v>
          </cell>
          <cell r="F168" t="str">
            <v>SECRETARIA DE ENERGIA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-40895</v>
          </cell>
          <cell r="V168">
            <v>-40895</v>
          </cell>
        </row>
        <row r="169">
          <cell r="E169">
            <v>610416</v>
          </cell>
          <cell r="F169" t="str">
            <v>INSTITUTO NACIONAL DE DERECHO DE AUTOR</v>
          </cell>
          <cell r="G169">
            <v>22402</v>
          </cell>
          <cell r="H169">
            <v>-22402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-22402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</row>
        <row r="170">
          <cell r="E170">
            <v>610501</v>
          </cell>
          <cell r="F170" t="str">
            <v>SOBRANTE EN CAJAS</v>
          </cell>
          <cell r="G170">
            <v>12425.33</v>
          </cell>
          <cell r="H170">
            <v>-12425.33</v>
          </cell>
          <cell r="I170">
            <v>-8083.68</v>
          </cell>
          <cell r="J170">
            <v>-13.37</v>
          </cell>
          <cell r="K170">
            <v>-617.15</v>
          </cell>
          <cell r="L170">
            <v>-18.98</v>
          </cell>
          <cell r="M170">
            <v>1908.82</v>
          </cell>
          <cell r="N170">
            <v>-11.28</v>
          </cell>
          <cell r="O170">
            <v>-153.94</v>
          </cell>
          <cell r="P170">
            <v>-10128.11</v>
          </cell>
          <cell r="Q170">
            <v>-27.99</v>
          </cell>
          <cell r="R170">
            <v>5587.71</v>
          </cell>
          <cell r="S170">
            <v>-19.579999999999998</v>
          </cell>
          <cell r="T170">
            <v>-847.78</v>
          </cell>
          <cell r="U170">
            <v>0</v>
          </cell>
          <cell r="V170">
            <v>0</v>
          </cell>
        </row>
        <row r="171">
          <cell r="E171">
            <v>610503</v>
          </cell>
          <cell r="F171" t="str">
            <v>INGRESOS POR IDENTIFICAR</v>
          </cell>
          <cell r="G171">
            <v>3256664.91</v>
          </cell>
          <cell r="H171">
            <v>-3256664.91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-6557547.9699999997</v>
          </cell>
          <cell r="N171">
            <v>420255</v>
          </cell>
          <cell r="O171">
            <v>2067558.01</v>
          </cell>
          <cell r="P171">
            <v>119659</v>
          </cell>
          <cell r="Q171">
            <v>222978.21</v>
          </cell>
          <cell r="R171">
            <v>192617.84</v>
          </cell>
          <cell r="S171">
            <v>277815</v>
          </cell>
          <cell r="T171">
            <v>0</v>
          </cell>
          <cell r="U171">
            <v>0</v>
          </cell>
          <cell r="V171">
            <v>0</v>
          </cell>
        </row>
        <row r="172">
          <cell r="E172">
            <v>730101</v>
          </cell>
          <cell r="F172" t="str">
            <v>ENAJENACION DE BIENES MUEBLES</v>
          </cell>
          <cell r="G172">
            <v>97500</v>
          </cell>
          <cell r="H172">
            <v>-97500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15000</v>
          </cell>
          <cell r="N172">
            <v>0</v>
          </cell>
          <cell r="O172">
            <v>-102500</v>
          </cell>
          <cell r="P172">
            <v>0</v>
          </cell>
          <cell r="Q172">
            <v>0</v>
          </cell>
          <cell r="R172">
            <v>0</v>
          </cell>
          <cell r="S172">
            <v>-10000</v>
          </cell>
          <cell r="T172">
            <v>0</v>
          </cell>
          <cell r="U172">
            <v>-510700</v>
          </cell>
          <cell r="V172">
            <v>-510700</v>
          </cell>
        </row>
        <row r="173">
          <cell r="E173">
            <v>730102</v>
          </cell>
          <cell r="F173" t="str">
            <v>ENAJENACION DE BENES INMUEBLES</v>
          </cell>
          <cell r="G173">
            <v>6287082.0099999998</v>
          </cell>
          <cell r="H173">
            <v>-6287082.0099999998</v>
          </cell>
          <cell r="I173">
            <v>-111817.1</v>
          </cell>
          <cell r="J173">
            <v>-230337.99</v>
          </cell>
          <cell r="K173">
            <v>-349398.2</v>
          </cell>
          <cell r="L173">
            <v>-23804</v>
          </cell>
          <cell r="M173">
            <v>-51004</v>
          </cell>
          <cell r="N173">
            <v>-3375700.65</v>
          </cell>
          <cell r="O173">
            <v>-12404</v>
          </cell>
          <cell r="P173">
            <v>-112698.59</v>
          </cell>
          <cell r="Q173">
            <v>-22383.94</v>
          </cell>
          <cell r="R173">
            <v>8459.2000000000007</v>
          </cell>
          <cell r="S173">
            <v>-45189.88</v>
          </cell>
          <cell r="T173">
            <v>-1960802.86</v>
          </cell>
          <cell r="U173">
            <v>-2944629</v>
          </cell>
          <cell r="V173">
            <v>-7554518.5300000003</v>
          </cell>
        </row>
        <row r="174">
          <cell r="E174">
            <v>810101</v>
          </cell>
          <cell r="F174" t="str">
            <v>FONDO GENERAL</v>
          </cell>
          <cell r="G174">
            <v>621265190.04999995</v>
          </cell>
          <cell r="H174">
            <v>-621265190.04999995</v>
          </cell>
          <cell r="I174">
            <v>0</v>
          </cell>
          <cell r="J174">
            <v>-51120418.18</v>
          </cell>
          <cell r="K174">
            <v>-65458150.810000002</v>
          </cell>
          <cell r="L174">
            <v>-53313246.850000001</v>
          </cell>
          <cell r="M174">
            <v>-57208152.399999999</v>
          </cell>
          <cell r="N174">
            <v>-59934181.780000001</v>
          </cell>
          <cell r="O174">
            <v>-65931933.380000003</v>
          </cell>
          <cell r="P174">
            <v>-57918293.759999998</v>
          </cell>
          <cell r="Q174">
            <v>-62639400.359999999</v>
          </cell>
          <cell r="R174">
            <v>-52471178.549999997</v>
          </cell>
          <cell r="S174">
            <v>-39407089.950000003</v>
          </cell>
          <cell r="T174">
            <v>-55863144.030000001</v>
          </cell>
          <cell r="U174">
            <v>-659106322</v>
          </cell>
          <cell r="V174">
            <v>-659106322</v>
          </cell>
        </row>
        <row r="175">
          <cell r="E175">
            <v>810102</v>
          </cell>
          <cell r="F175" t="str">
            <v>FONDO DE FISCALIZACION</v>
          </cell>
          <cell r="G175">
            <v>37047205.829999998</v>
          </cell>
          <cell r="H175">
            <v>-37047205.829999998</v>
          </cell>
          <cell r="I175">
            <v>0</v>
          </cell>
          <cell r="J175">
            <v>-3678568.47</v>
          </cell>
          <cell r="K175">
            <v>-2077572.99</v>
          </cell>
          <cell r="L175">
            <v>-2077572.99</v>
          </cell>
          <cell r="M175">
            <v>-5991557.5800000001</v>
          </cell>
          <cell r="N175">
            <v>-1726585.1</v>
          </cell>
          <cell r="O175">
            <v>-2077572.99</v>
          </cell>
          <cell r="P175">
            <v>-7212878.9500000002</v>
          </cell>
          <cell r="Q175">
            <v>-2077572.99</v>
          </cell>
          <cell r="R175">
            <v>-2077572.99</v>
          </cell>
          <cell r="S175">
            <v>-5972177.79</v>
          </cell>
          <cell r="T175">
            <v>-2077572.99</v>
          </cell>
          <cell r="U175">
            <v>-37006125</v>
          </cell>
          <cell r="V175">
            <v>-38306125</v>
          </cell>
        </row>
        <row r="176">
          <cell r="E176">
            <v>810103</v>
          </cell>
          <cell r="F176" t="str">
            <v>IMPUESTO SOBRE TENENCIA Y/O USO DE VEHICULOS</v>
          </cell>
          <cell r="G176">
            <v>60229.75</v>
          </cell>
          <cell r="H176">
            <v>-60229.75</v>
          </cell>
          <cell r="I176">
            <v>-2655.87</v>
          </cell>
          <cell r="J176">
            <v>-24001.8</v>
          </cell>
          <cell r="K176">
            <v>-2631.41</v>
          </cell>
          <cell r="L176">
            <v>-7562.26</v>
          </cell>
          <cell r="M176">
            <v>-6950.22</v>
          </cell>
          <cell r="N176">
            <v>-833.54</v>
          </cell>
          <cell r="O176">
            <v>-1939.55</v>
          </cell>
          <cell r="P176">
            <v>-1433.22</v>
          </cell>
          <cell r="Q176">
            <v>-254.58</v>
          </cell>
          <cell r="R176">
            <v>-475.54</v>
          </cell>
          <cell r="S176">
            <v>-5965.07</v>
          </cell>
          <cell r="T176">
            <v>-5526.69</v>
          </cell>
          <cell r="U176">
            <v>-44523</v>
          </cell>
          <cell r="V176">
            <v>-44523</v>
          </cell>
        </row>
        <row r="177">
          <cell r="E177">
            <v>810104</v>
          </cell>
          <cell r="F177" t="str">
            <v>FONDO DE FOMENTO MUNICIPAL</v>
          </cell>
          <cell r="G177">
            <v>161152401.65000001</v>
          </cell>
          <cell r="H177">
            <v>-161152401.65000001</v>
          </cell>
          <cell r="I177">
            <v>-9940815.8900000006</v>
          </cell>
          <cell r="J177">
            <v>-11583636.039999999</v>
          </cell>
          <cell r="K177">
            <v>-17123396.420000002</v>
          </cell>
          <cell r="L177">
            <v>-12360305.369999999</v>
          </cell>
          <cell r="M177">
            <v>-13738398.5</v>
          </cell>
          <cell r="N177">
            <v>-15583545.49</v>
          </cell>
          <cell r="O177">
            <v>-17839527.5</v>
          </cell>
          <cell r="P177">
            <v>-14193345.800000001</v>
          </cell>
          <cell r="Q177">
            <v>-15900531.220000001</v>
          </cell>
          <cell r="R177">
            <v>-12225732.82</v>
          </cell>
          <cell r="S177">
            <v>-7305621.79</v>
          </cell>
          <cell r="T177">
            <v>-13357544.810000001</v>
          </cell>
          <cell r="U177">
            <v>-152065333</v>
          </cell>
          <cell r="V177">
            <v>-152065333</v>
          </cell>
        </row>
        <row r="178">
          <cell r="E178">
            <v>810105</v>
          </cell>
          <cell r="F178" t="str">
            <v>IMPUESTOS ESTATALES</v>
          </cell>
          <cell r="G178">
            <v>147266540.24000001</v>
          </cell>
          <cell r="H178">
            <v>-147266540.24000001</v>
          </cell>
          <cell r="I178">
            <v>-10149231.27</v>
          </cell>
          <cell r="J178">
            <v>-11197402.289999999</v>
          </cell>
          <cell r="K178">
            <v>-15932656.32</v>
          </cell>
          <cell r="L178">
            <v>-11112948.76</v>
          </cell>
          <cell r="M178">
            <v>-11204953.41</v>
          </cell>
          <cell r="N178">
            <v>-13056476.75</v>
          </cell>
          <cell r="O178">
            <v>-11798144</v>
          </cell>
          <cell r="P178">
            <v>-12554156.199999999</v>
          </cell>
          <cell r="Q178">
            <v>-13038824.859999999</v>
          </cell>
          <cell r="R178">
            <v>-12397529.529999999</v>
          </cell>
          <cell r="S178">
            <v>-12466620.890000001</v>
          </cell>
          <cell r="T178">
            <v>-12357595.960000001</v>
          </cell>
          <cell r="U178">
            <v>-137439825</v>
          </cell>
          <cell r="V178">
            <v>-140757683.44999999</v>
          </cell>
        </row>
        <row r="179">
          <cell r="E179">
            <v>810106</v>
          </cell>
          <cell r="F179" t="str">
            <v>IMPUESTO ESPECIAL S/PROD. Y SERV.</v>
          </cell>
          <cell r="G179">
            <v>16371510.130000001</v>
          </cell>
          <cell r="H179">
            <v>-16371510.130000001</v>
          </cell>
          <cell r="I179">
            <v>-1522252.19</v>
          </cell>
          <cell r="J179">
            <v>-1290195.8600000001</v>
          </cell>
          <cell r="K179">
            <v>-1283515.1299999999</v>
          </cell>
          <cell r="L179">
            <v>-2203933.36</v>
          </cell>
          <cell r="M179">
            <v>-1074941.3899999999</v>
          </cell>
          <cell r="N179">
            <v>-1492457.17</v>
          </cell>
          <cell r="O179">
            <v>618990.38</v>
          </cell>
          <cell r="P179">
            <v>-1215090.94</v>
          </cell>
          <cell r="Q179">
            <v>-1798238.68</v>
          </cell>
          <cell r="R179">
            <v>-955787.3</v>
          </cell>
          <cell r="S179">
            <v>-2581065.9500000002</v>
          </cell>
          <cell r="T179">
            <v>-1573022.54</v>
          </cell>
          <cell r="U179">
            <v>-21288623</v>
          </cell>
          <cell r="V179">
            <v>-21288623</v>
          </cell>
        </row>
        <row r="180">
          <cell r="E180">
            <v>810107</v>
          </cell>
          <cell r="F180" t="str">
            <v>I.E.P.S. DE GASOLINA Y DIESEL</v>
          </cell>
          <cell r="G180">
            <v>37495069.780000001</v>
          </cell>
          <cell r="H180">
            <v>-37495069.780000001</v>
          </cell>
          <cell r="I180">
            <v>-21976.27</v>
          </cell>
          <cell r="J180">
            <v>-6824192.1500000004</v>
          </cell>
          <cell r="K180">
            <v>-3262274.02</v>
          </cell>
          <cell r="L180">
            <v>-2899739.93</v>
          </cell>
          <cell r="M180">
            <v>-3349108.03</v>
          </cell>
          <cell r="N180">
            <v>-3184999.42</v>
          </cell>
          <cell r="O180">
            <v>-3294779.04</v>
          </cell>
          <cell r="P180">
            <v>-3197899.61</v>
          </cell>
          <cell r="Q180">
            <v>-3070346.19</v>
          </cell>
          <cell r="R180">
            <v>-2843389.62</v>
          </cell>
          <cell r="S180">
            <v>0</v>
          </cell>
          <cell r="T180">
            <v>-5546365.5</v>
          </cell>
          <cell r="U180">
            <v>-42632607</v>
          </cell>
          <cell r="V180">
            <v>-42632607</v>
          </cell>
        </row>
        <row r="181">
          <cell r="E181">
            <v>810108</v>
          </cell>
          <cell r="F181" t="str">
            <v>IMPUESTO SOBRE AUTOMOVILES NUEVOS</v>
          </cell>
          <cell r="G181">
            <v>15258097.109999999</v>
          </cell>
          <cell r="H181">
            <v>-15258097.109999999</v>
          </cell>
          <cell r="I181">
            <v>-1327205.68</v>
          </cell>
          <cell r="J181">
            <v>-1577195.47</v>
          </cell>
          <cell r="K181">
            <v>-1819000.48</v>
          </cell>
          <cell r="L181">
            <v>-1334824.49</v>
          </cell>
          <cell r="M181">
            <v>-1141876.53</v>
          </cell>
          <cell r="N181">
            <v>-1143224.56</v>
          </cell>
          <cell r="O181">
            <v>-1082244.6200000001</v>
          </cell>
          <cell r="P181">
            <v>-1185947.02</v>
          </cell>
          <cell r="Q181">
            <v>-1316941.32</v>
          </cell>
          <cell r="R181">
            <v>-1061692.33</v>
          </cell>
          <cell r="S181">
            <v>-1170010.3899999999</v>
          </cell>
          <cell r="T181">
            <v>-1097934.22</v>
          </cell>
          <cell r="U181">
            <v>-17060301</v>
          </cell>
          <cell r="V181">
            <v>-17060301</v>
          </cell>
        </row>
        <row r="182">
          <cell r="E182">
            <v>810109</v>
          </cell>
          <cell r="F182" t="str">
            <v>REINTEGRO DE INTERESES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</row>
        <row r="183">
          <cell r="E183">
            <v>810110</v>
          </cell>
          <cell r="F183" t="str">
            <v>ISR PARTICIPABLE</v>
          </cell>
          <cell r="G183">
            <v>76415444</v>
          </cell>
          <cell r="H183">
            <v>-76415444</v>
          </cell>
          <cell r="I183">
            <v>-1728350</v>
          </cell>
          <cell r="J183">
            <v>-835304</v>
          </cell>
          <cell r="K183">
            <v>-323908</v>
          </cell>
          <cell r="L183">
            <v>-426075</v>
          </cell>
          <cell r="M183">
            <v>-637429</v>
          </cell>
          <cell r="N183">
            <v>-6262790</v>
          </cell>
          <cell r="O183">
            <v>-37132846</v>
          </cell>
          <cell r="P183">
            <v>-5905294</v>
          </cell>
          <cell r="Q183">
            <v>0</v>
          </cell>
          <cell r="R183">
            <v>-6198497</v>
          </cell>
          <cell r="S183">
            <v>-6750125</v>
          </cell>
          <cell r="T183">
            <v>-10214826</v>
          </cell>
          <cell r="U183">
            <v>-66436007</v>
          </cell>
          <cell r="V183">
            <v>-71185333.739999995</v>
          </cell>
        </row>
        <row r="184">
          <cell r="E184">
            <v>820101</v>
          </cell>
          <cell r="F184" t="str">
            <v>FONDO DE APORTACION PARA FORTALECIMIENTO DE LOS MUNICIPIOS</v>
          </cell>
          <cell r="G184">
            <v>600547335.88</v>
          </cell>
          <cell r="H184">
            <v>-600547335.88</v>
          </cell>
          <cell r="I184">
            <v>0</v>
          </cell>
          <cell r="J184">
            <v>-92387469.519999996</v>
          </cell>
          <cell r="K184">
            <v>-46193734.759999998</v>
          </cell>
          <cell r="L184">
            <v>-46193734.759999998</v>
          </cell>
          <cell r="M184">
            <v>-46193734.759999998</v>
          </cell>
          <cell r="N184">
            <v>-46193734.759999998</v>
          </cell>
          <cell r="O184">
            <v>-46193734.759999998</v>
          </cell>
          <cell r="P184">
            <v>-46193734.759999998</v>
          </cell>
          <cell r="Q184">
            <v>-46201032.030000001</v>
          </cell>
          <cell r="R184">
            <v>-46193734.759999998</v>
          </cell>
          <cell r="S184">
            <v>-46204478.909999996</v>
          </cell>
          <cell r="T184">
            <v>-92398212.099999994</v>
          </cell>
          <cell r="U184">
            <v>-536144937</v>
          </cell>
          <cell r="V184">
            <v>-554457645.63999999</v>
          </cell>
        </row>
        <row r="185">
          <cell r="E185">
            <v>820102</v>
          </cell>
          <cell r="F185" t="str">
            <v>FONDO DE INFRAESTRUCTURA SOCIAL MUNICIPAL</v>
          </cell>
          <cell r="G185">
            <v>83088446.780000001</v>
          </cell>
          <cell r="H185">
            <v>-83088446.780000001</v>
          </cell>
          <cell r="I185">
            <v>0</v>
          </cell>
          <cell r="J185">
            <v>-16616566.52</v>
          </cell>
          <cell r="K185">
            <v>-8308283.2599999998</v>
          </cell>
          <cell r="L185">
            <v>-8308283.2599999998</v>
          </cell>
          <cell r="M185">
            <v>-8308283.2599999998</v>
          </cell>
          <cell r="N185">
            <v>-8308283.2599999998</v>
          </cell>
          <cell r="O185">
            <v>-8308283.2599999998</v>
          </cell>
          <cell r="P185">
            <v>-8308283.2599999998</v>
          </cell>
          <cell r="Q185">
            <v>-8309646.7999999998</v>
          </cell>
          <cell r="R185">
            <v>-8308283.3200000003</v>
          </cell>
          <cell r="S185">
            <v>-2125.29</v>
          </cell>
          <cell r="T185">
            <v>-2125.29</v>
          </cell>
          <cell r="U185">
            <v>-87337094</v>
          </cell>
          <cell r="V185">
            <v>-83082833</v>
          </cell>
        </row>
        <row r="186">
          <cell r="E186">
            <v>820103</v>
          </cell>
          <cell r="F186" t="str">
            <v>REINTEGROS FORTAMUN</v>
          </cell>
          <cell r="G186">
            <v>167265.01999999999</v>
          </cell>
          <cell r="H186">
            <v>-167265.01999999999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-34419</v>
          </cell>
          <cell r="P186">
            <v>0</v>
          </cell>
          <cell r="Q186">
            <v>0</v>
          </cell>
          <cell r="R186">
            <v>0</v>
          </cell>
          <cell r="S186">
            <v>-132846.01999999999</v>
          </cell>
          <cell r="T186">
            <v>0</v>
          </cell>
          <cell r="U186">
            <v>0</v>
          </cell>
          <cell r="V186">
            <v>0</v>
          </cell>
        </row>
        <row r="187">
          <cell r="E187">
            <v>820104</v>
          </cell>
          <cell r="F187" t="str">
            <v>REINTEGROS FISM</v>
          </cell>
          <cell r="G187">
            <v>975.97</v>
          </cell>
          <cell r="H187">
            <v>-975.97</v>
          </cell>
          <cell r="I187">
            <v>-975.97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</row>
        <row r="188">
          <cell r="E188">
            <v>820105</v>
          </cell>
          <cell r="F188" t="str">
            <v>ISR PARTICIPABLE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89">
          <cell r="E189">
            <v>830102</v>
          </cell>
          <cell r="F189" t="str">
            <v>FORTASEG</v>
          </cell>
          <cell r="G189">
            <v>46122576.119999997</v>
          </cell>
          <cell r="H189">
            <v>-46122576.119999997</v>
          </cell>
          <cell r="I189">
            <v>0</v>
          </cell>
          <cell r="J189">
            <v>0</v>
          </cell>
          <cell r="K189">
            <v>0</v>
          </cell>
          <cell r="L189">
            <v>-32284945.699999999</v>
          </cell>
          <cell r="M189">
            <v>-1004</v>
          </cell>
          <cell r="N189">
            <v>0</v>
          </cell>
          <cell r="O189">
            <v>0</v>
          </cell>
          <cell r="P189">
            <v>-13836626.42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-46121351.299999997</v>
          </cell>
        </row>
        <row r="190">
          <cell r="E190">
            <v>830103</v>
          </cell>
          <cell r="F190" t="str">
            <v>FORTALECE 2016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</row>
        <row r="191">
          <cell r="E191">
            <v>830104</v>
          </cell>
          <cell r="F191" t="str">
            <v>AMPL. Y/O MEJORAMIENTO DE LA VIVIENDA 2016 FED.</v>
          </cell>
          <cell r="G191">
            <v>1029.52</v>
          </cell>
          <cell r="H191">
            <v>-1029.52</v>
          </cell>
          <cell r="I191">
            <v>-138.63999999999999</v>
          </cell>
          <cell r="J191">
            <v>-82.24</v>
          </cell>
          <cell r="K191">
            <v>-91.07</v>
          </cell>
          <cell r="L191">
            <v>-88.15</v>
          </cell>
          <cell r="M191">
            <v>-91.11</v>
          </cell>
          <cell r="N191">
            <v>-88.19</v>
          </cell>
          <cell r="O191">
            <v>-91.16</v>
          </cell>
          <cell r="P191">
            <v>-91.18</v>
          </cell>
          <cell r="Q191">
            <v>-88.26</v>
          </cell>
          <cell r="R191">
            <v>-91.22</v>
          </cell>
          <cell r="S191">
            <v>-88.3</v>
          </cell>
          <cell r="T191">
            <v>0</v>
          </cell>
          <cell r="U191">
            <v>0</v>
          </cell>
          <cell r="V191">
            <v>0</v>
          </cell>
        </row>
        <row r="192">
          <cell r="E192">
            <v>830105</v>
          </cell>
          <cell r="F192" t="str">
            <v>INF ESP PUBLICOS 2016 MPAL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</row>
        <row r="193">
          <cell r="E193">
            <v>830106</v>
          </cell>
          <cell r="F193" t="str">
            <v>INF ESP PUBLICOS 2016 FED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</row>
        <row r="194">
          <cell r="E194">
            <v>830107</v>
          </cell>
          <cell r="F194" t="str">
            <v>HABITAT FEDERAL 2016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</row>
        <row r="195">
          <cell r="E195">
            <v>830108</v>
          </cell>
          <cell r="F195" t="str">
            <v>HABITAT MUNICIPAL 2016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</row>
        <row r="196">
          <cell r="E196">
            <v>830109</v>
          </cell>
          <cell r="F196" t="str">
            <v>FONDO MINERO 15 (EJER 16)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</row>
        <row r="197">
          <cell r="E197">
            <v>830110</v>
          </cell>
          <cell r="F197" t="str">
            <v>PROGRAMAS REGIONALES 2016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</row>
        <row r="198">
          <cell r="E198">
            <v>830111</v>
          </cell>
          <cell r="F198" t="str">
            <v>PROG AMPL Y/O MEJORAMIENTO DE LA VIVIENDA 2016 MPAL.</v>
          </cell>
          <cell r="G198">
            <v>26.99</v>
          </cell>
          <cell r="H198">
            <v>-26.99</v>
          </cell>
          <cell r="I198">
            <v>-26.99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</row>
        <row r="199">
          <cell r="E199">
            <v>830112</v>
          </cell>
          <cell r="F199" t="str">
            <v>FONDO METROPOLITANO 2015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</row>
        <row r="200">
          <cell r="E200">
            <v>830113</v>
          </cell>
          <cell r="F200" t="str">
            <v>PROGR FORTALECE 2017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</row>
        <row r="201">
          <cell r="E201">
            <v>830114</v>
          </cell>
          <cell r="F201" t="str">
            <v>PROGR. REGIONALES 2017</v>
          </cell>
          <cell r="G201">
            <v>2108984.31</v>
          </cell>
          <cell r="H201">
            <v>-2108984.31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-915454.24</v>
          </cell>
          <cell r="P201">
            <v>-686590.68</v>
          </cell>
          <cell r="Q201">
            <v>0</v>
          </cell>
          <cell r="R201">
            <v>0</v>
          </cell>
          <cell r="S201">
            <v>0</v>
          </cell>
          <cell r="T201">
            <v>-506939.39</v>
          </cell>
          <cell r="U201">
            <v>0</v>
          </cell>
          <cell r="V201">
            <v>-2286635.6</v>
          </cell>
        </row>
        <row r="202">
          <cell r="E202">
            <v>830115</v>
          </cell>
          <cell r="F202" t="str">
            <v>FORTALECE 2017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</row>
        <row r="203">
          <cell r="E203">
            <v>830116</v>
          </cell>
          <cell r="F203" t="str">
            <v>PROY. DE DES REG. 2017</v>
          </cell>
          <cell r="G203">
            <v>2967000</v>
          </cell>
          <cell r="H203">
            <v>-2967000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-1186800</v>
          </cell>
          <cell r="P203">
            <v>0</v>
          </cell>
          <cell r="Q203">
            <v>-890100</v>
          </cell>
          <cell r="R203">
            <v>0</v>
          </cell>
          <cell r="S203">
            <v>-890100</v>
          </cell>
          <cell r="T203">
            <v>0</v>
          </cell>
          <cell r="U203">
            <v>0</v>
          </cell>
          <cell r="V203">
            <v>-2967000</v>
          </cell>
        </row>
        <row r="204">
          <cell r="E204">
            <v>830117</v>
          </cell>
          <cell r="F204" t="str">
            <v>FONDO MINERO 2016 (EJERC 2017)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</row>
        <row r="205">
          <cell r="E205">
            <v>830118</v>
          </cell>
          <cell r="F205" t="str">
            <v>CONSTR. CONSERVATORIO DE MUSICA</v>
          </cell>
          <cell r="G205">
            <v>0</v>
          </cell>
          <cell r="H205">
            <v>0</v>
          </cell>
          <cell r="I205">
            <v>-1446.93</v>
          </cell>
          <cell r="J205">
            <v>-1307.22</v>
          </cell>
          <cell r="K205">
            <v>-1447.68</v>
          </cell>
          <cell r="L205">
            <v>-4764.51</v>
          </cell>
          <cell r="M205">
            <v>2941.45</v>
          </cell>
          <cell r="N205">
            <v>6024.89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</row>
        <row r="206">
          <cell r="E206">
            <v>830119</v>
          </cell>
          <cell r="F206" t="str">
            <v>SCOTIA 9879 PRONAPRED 18</v>
          </cell>
          <cell r="G206">
            <v>2400000</v>
          </cell>
          <cell r="H206">
            <v>-2400000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-1200000</v>
          </cell>
          <cell r="R206">
            <v>-1200000</v>
          </cell>
          <cell r="S206">
            <v>0</v>
          </cell>
          <cell r="T206">
            <v>0</v>
          </cell>
          <cell r="U206">
            <v>0</v>
          </cell>
          <cell r="V206">
            <v>-2400000</v>
          </cell>
        </row>
        <row r="207">
          <cell r="E207">
            <v>830120</v>
          </cell>
          <cell r="F207" t="str">
            <v>BANCOMER 0111936921 ALIANZA GOB EDO MPIO Y FECHAC</v>
          </cell>
          <cell r="G207">
            <v>9583940</v>
          </cell>
          <cell r="H207">
            <v>-9583940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-7778563</v>
          </cell>
          <cell r="R207">
            <v>0</v>
          </cell>
          <cell r="S207">
            <v>0</v>
          </cell>
          <cell r="T207">
            <v>-1805377</v>
          </cell>
          <cell r="U207">
            <v>0</v>
          </cell>
          <cell r="V207">
            <v>-9583940.3200000003</v>
          </cell>
        </row>
        <row r="208">
          <cell r="E208">
            <v>830121</v>
          </cell>
          <cell r="F208" t="str">
            <v>BNTE 1017686029(FONDO MINERO 18)</v>
          </cell>
          <cell r="G208">
            <v>5000668</v>
          </cell>
          <cell r="H208">
            <v>-5000668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-2000267</v>
          </cell>
          <cell r="R208">
            <v>0</v>
          </cell>
          <cell r="S208">
            <v>0</v>
          </cell>
          <cell r="T208">
            <v>-3000401</v>
          </cell>
          <cell r="U208">
            <v>0</v>
          </cell>
          <cell r="V208">
            <v>-5000668</v>
          </cell>
        </row>
        <row r="209">
          <cell r="E209">
            <v>830122</v>
          </cell>
          <cell r="F209" t="str">
            <v>BNTE 1029582375 (PROGR REGIONALES (PR)CONVENIO 2)</v>
          </cell>
          <cell r="G209">
            <v>2500000</v>
          </cell>
          <cell r="H209">
            <v>-2500000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-1250000</v>
          </cell>
          <cell r="R209">
            <v>0</v>
          </cell>
          <cell r="S209">
            <v>-1250000</v>
          </cell>
          <cell r="T209">
            <v>0</v>
          </cell>
          <cell r="U209">
            <v>0</v>
          </cell>
          <cell r="V209">
            <v>0</v>
          </cell>
        </row>
        <row r="210">
          <cell r="E210">
            <v>999999</v>
          </cell>
          <cell r="F210" t="str">
            <v>SIN DEFINIR</v>
          </cell>
          <cell r="G210">
            <v>-3405616218.4699998</v>
          </cell>
          <cell r="H210">
            <v>3405616218.4699998</v>
          </cell>
          <cell r="I210">
            <v>691384207.45000005</v>
          </cell>
          <cell r="J210">
            <v>291229453.06999999</v>
          </cell>
          <cell r="K210">
            <v>232332734.03999999</v>
          </cell>
          <cell r="L210">
            <v>246549251.93000001</v>
          </cell>
          <cell r="M210">
            <v>246298918.08000001</v>
          </cell>
          <cell r="N210">
            <v>223416084.13999999</v>
          </cell>
          <cell r="O210">
            <v>264298032.13999999</v>
          </cell>
          <cell r="P210">
            <v>260224660.56999999</v>
          </cell>
          <cell r="Q210">
            <v>232749810.81</v>
          </cell>
          <cell r="R210">
            <v>216473776.00999999</v>
          </cell>
          <cell r="S210">
            <v>199331823.21000001</v>
          </cell>
          <cell r="T210">
            <v>301327467.01999998</v>
          </cell>
          <cell r="U210">
            <v>0</v>
          </cell>
          <cell r="V210">
            <v>0</v>
          </cell>
        </row>
      </sheetData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GA LEY INGRESOS"/>
      <sheetName val="anual"/>
      <sheetName val="FIN19"/>
      <sheetName val="B2019"/>
      <sheetName val="B2020"/>
      <sheetName val="1 2019"/>
      <sheetName val="%"/>
      <sheetName val="RESUMEN"/>
      <sheetName val="Hoja1"/>
      <sheetName val="FIN20"/>
      <sheetName val="detalle"/>
    </sheetNames>
    <sheetDataSet>
      <sheetData sheetId="0"/>
      <sheetData sheetId="1">
        <row r="1">
          <cell r="A1" t="str">
            <v>cuenta</v>
          </cell>
          <cell r="B1" t="str">
            <v>ANUAL ACUMULADO</v>
          </cell>
        </row>
        <row r="2">
          <cell r="A2">
            <v>41121010001</v>
          </cell>
          <cell r="B2">
            <v>605447506.99000013</v>
          </cell>
        </row>
        <row r="3">
          <cell r="A3">
            <v>41121010002</v>
          </cell>
          <cell r="B3">
            <v>142233578.81</v>
          </cell>
        </row>
        <row r="4">
          <cell r="A4">
            <v>41121010003</v>
          </cell>
          <cell r="B4">
            <v>11583428.43</v>
          </cell>
        </row>
        <row r="5">
          <cell r="A5">
            <v>41121010004</v>
          </cell>
          <cell r="B5">
            <v>0</v>
          </cell>
        </row>
        <row r="6">
          <cell r="A6">
            <v>41121010005</v>
          </cell>
          <cell r="B6">
            <v>0</v>
          </cell>
        </row>
        <row r="7">
          <cell r="A7">
            <v>41121010006</v>
          </cell>
          <cell r="B7">
            <v>0</v>
          </cell>
        </row>
        <row r="8">
          <cell r="A8">
            <v>41121010007</v>
          </cell>
          <cell r="B8">
            <v>0</v>
          </cell>
        </row>
        <row r="9">
          <cell r="A9">
            <v>41121010008</v>
          </cell>
          <cell r="B9">
            <v>0</v>
          </cell>
        </row>
        <row r="10">
          <cell r="A10">
            <v>41121010009</v>
          </cell>
          <cell r="B10">
            <v>0</v>
          </cell>
        </row>
        <row r="11">
          <cell r="A11">
            <v>41121020001</v>
          </cell>
          <cell r="B11">
            <v>315983084.58999997</v>
          </cell>
        </row>
        <row r="12">
          <cell r="A12">
            <v>41121030001</v>
          </cell>
          <cell r="B12">
            <v>86100</v>
          </cell>
        </row>
        <row r="13">
          <cell r="A13">
            <v>41171010001</v>
          </cell>
          <cell r="B13">
            <v>33570671.590000004</v>
          </cell>
        </row>
        <row r="14">
          <cell r="A14">
            <v>41171010002</v>
          </cell>
          <cell r="B14">
            <v>4265682.96</v>
          </cell>
        </row>
        <row r="15">
          <cell r="A15">
            <v>41171010003</v>
          </cell>
          <cell r="B15">
            <v>1658945.62</v>
          </cell>
        </row>
        <row r="16">
          <cell r="A16">
            <v>41171010004</v>
          </cell>
          <cell r="B16">
            <v>28388.639999999999</v>
          </cell>
        </row>
        <row r="17">
          <cell r="A17">
            <v>41172010001</v>
          </cell>
          <cell r="B17">
            <v>2709696</v>
          </cell>
        </row>
        <row r="18">
          <cell r="A18">
            <v>41172010002</v>
          </cell>
          <cell r="B18">
            <v>1126922.92</v>
          </cell>
        </row>
        <row r="19">
          <cell r="A19">
            <v>41172010003</v>
          </cell>
          <cell r="B19">
            <v>729734.39</v>
          </cell>
        </row>
        <row r="20">
          <cell r="A20">
            <v>41172010004</v>
          </cell>
          <cell r="B20">
            <v>7130159.6899999995</v>
          </cell>
        </row>
        <row r="21">
          <cell r="A21">
            <v>41172010006</v>
          </cell>
          <cell r="B21">
            <v>363588.58999999997</v>
          </cell>
        </row>
        <row r="22">
          <cell r="A22">
            <v>41172010009</v>
          </cell>
          <cell r="B22">
            <v>38565.4</v>
          </cell>
        </row>
        <row r="23">
          <cell r="A23">
            <v>41173010002</v>
          </cell>
          <cell r="B23">
            <v>36503.61</v>
          </cell>
        </row>
        <row r="24">
          <cell r="A24">
            <v>41173010004</v>
          </cell>
          <cell r="B24">
            <v>5811252.2999999998</v>
          </cell>
        </row>
        <row r="25">
          <cell r="A25">
            <v>41191010002</v>
          </cell>
          <cell r="B25">
            <v>164393.93000000002</v>
          </cell>
        </row>
        <row r="26">
          <cell r="A26">
            <v>41191010003</v>
          </cell>
          <cell r="B26">
            <v>43378</v>
          </cell>
        </row>
        <row r="27">
          <cell r="A27">
            <v>41191010004</v>
          </cell>
          <cell r="B27">
            <v>89655</v>
          </cell>
        </row>
        <row r="28">
          <cell r="A28">
            <v>41191010006</v>
          </cell>
          <cell r="B28">
            <v>144090</v>
          </cell>
        </row>
        <row r="29">
          <cell r="A29">
            <v>41191010007</v>
          </cell>
          <cell r="B29">
            <v>55910</v>
          </cell>
        </row>
        <row r="30">
          <cell r="A30">
            <v>41191010008</v>
          </cell>
          <cell r="B30">
            <v>996392</v>
          </cell>
        </row>
        <row r="31">
          <cell r="A31">
            <v>41191010009</v>
          </cell>
          <cell r="B31">
            <v>167596</v>
          </cell>
        </row>
        <row r="32">
          <cell r="A32">
            <v>41191010010</v>
          </cell>
          <cell r="B32">
            <v>14019</v>
          </cell>
        </row>
        <row r="33">
          <cell r="A33">
            <v>41191010011</v>
          </cell>
          <cell r="B33">
            <v>50179</v>
          </cell>
        </row>
        <row r="34">
          <cell r="A34">
            <v>41191010012</v>
          </cell>
          <cell r="B34">
            <v>1670314</v>
          </cell>
        </row>
        <row r="35">
          <cell r="A35">
            <v>41191010013</v>
          </cell>
          <cell r="B35">
            <v>983024</v>
          </cell>
        </row>
        <row r="36">
          <cell r="A36">
            <v>41311010001</v>
          </cell>
          <cell r="B36">
            <v>8296205.6899999995</v>
          </cell>
        </row>
        <row r="37">
          <cell r="A37">
            <v>41311010002</v>
          </cell>
          <cell r="B37">
            <v>2176313.36</v>
          </cell>
        </row>
        <row r="38">
          <cell r="A38">
            <v>41311010003</v>
          </cell>
          <cell r="B38">
            <v>42550485.530000009</v>
          </cell>
        </row>
        <row r="39">
          <cell r="A39">
            <v>41311010004</v>
          </cell>
          <cell r="B39">
            <v>640590</v>
          </cell>
        </row>
        <row r="40">
          <cell r="A40">
            <v>41311010005</v>
          </cell>
          <cell r="B40">
            <v>1749319.53</v>
          </cell>
        </row>
        <row r="41">
          <cell r="A41">
            <v>41312010001</v>
          </cell>
          <cell r="B41">
            <v>4238.68</v>
          </cell>
        </row>
        <row r="42">
          <cell r="A42">
            <v>41411010001</v>
          </cell>
          <cell r="B42">
            <v>98261.69</v>
          </cell>
        </row>
        <row r="43">
          <cell r="A43">
            <v>41411010002</v>
          </cell>
          <cell r="B43">
            <v>18068.43</v>
          </cell>
        </row>
        <row r="44">
          <cell r="A44">
            <v>41411010003</v>
          </cell>
          <cell r="B44">
            <v>51172.72</v>
          </cell>
        </row>
        <row r="45">
          <cell r="A45">
            <v>41412010001</v>
          </cell>
          <cell r="B45">
            <v>291200</v>
          </cell>
        </row>
        <row r="46">
          <cell r="A46">
            <v>41412010002</v>
          </cell>
          <cell r="B46">
            <v>2452338.44</v>
          </cell>
        </row>
        <row r="47">
          <cell r="A47">
            <v>41412010003</v>
          </cell>
          <cell r="B47">
            <v>9124.9</v>
          </cell>
        </row>
        <row r="48">
          <cell r="A48">
            <v>41412010004</v>
          </cell>
          <cell r="B48">
            <v>295498.71000000002</v>
          </cell>
        </row>
        <row r="49">
          <cell r="A49">
            <v>41412010005</v>
          </cell>
          <cell r="B49">
            <v>0</v>
          </cell>
        </row>
        <row r="50">
          <cell r="A50">
            <v>41413010001</v>
          </cell>
          <cell r="B50">
            <v>1122423.31</v>
          </cell>
        </row>
        <row r="51">
          <cell r="A51">
            <v>41413010002</v>
          </cell>
          <cell r="B51">
            <v>1473940.53</v>
          </cell>
        </row>
        <row r="52">
          <cell r="A52">
            <v>41413010003</v>
          </cell>
          <cell r="B52">
            <v>87959.07</v>
          </cell>
        </row>
        <row r="53">
          <cell r="A53">
            <v>41413010004</v>
          </cell>
          <cell r="B53">
            <v>0</v>
          </cell>
        </row>
        <row r="54">
          <cell r="A54">
            <v>41431010001</v>
          </cell>
          <cell r="B54">
            <v>339250</v>
          </cell>
        </row>
        <row r="55">
          <cell r="A55">
            <v>41431010002</v>
          </cell>
          <cell r="B55">
            <v>85627.200000000012</v>
          </cell>
        </row>
        <row r="56">
          <cell r="A56">
            <v>41431020001</v>
          </cell>
          <cell r="B56">
            <v>1633993.05</v>
          </cell>
        </row>
        <row r="57">
          <cell r="A57">
            <v>41431020002</v>
          </cell>
          <cell r="B57">
            <v>24548710.559999999</v>
          </cell>
        </row>
        <row r="58">
          <cell r="A58">
            <v>41431020003</v>
          </cell>
          <cell r="B58">
            <v>29948571.329999998</v>
          </cell>
        </row>
        <row r="59">
          <cell r="A59">
            <v>41431020004</v>
          </cell>
          <cell r="B59">
            <v>13267109.669999998</v>
          </cell>
        </row>
        <row r="60">
          <cell r="A60">
            <v>41431020005</v>
          </cell>
          <cell r="B60">
            <v>4900.42</v>
          </cell>
        </row>
        <row r="61">
          <cell r="A61">
            <v>41431020006</v>
          </cell>
          <cell r="B61">
            <v>556120.08000000007</v>
          </cell>
        </row>
        <row r="62">
          <cell r="A62">
            <v>41431020007</v>
          </cell>
          <cell r="B62">
            <v>4623454.0799999991</v>
          </cell>
        </row>
        <row r="63">
          <cell r="A63">
            <v>41431020008</v>
          </cell>
          <cell r="B63">
            <v>830977.37999999989</v>
          </cell>
        </row>
        <row r="64">
          <cell r="A64">
            <v>41431020009</v>
          </cell>
          <cell r="B64">
            <v>1851</v>
          </cell>
        </row>
        <row r="65">
          <cell r="A65">
            <v>41431020010</v>
          </cell>
          <cell r="B65">
            <v>6263684.2199999997</v>
          </cell>
        </row>
        <row r="66">
          <cell r="A66">
            <v>41431020011</v>
          </cell>
          <cell r="B66">
            <v>599229.35</v>
          </cell>
        </row>
        <row r="67">
          <cell r="A67">
            <v>41431020012</v>
          </cell>
          <cell r="B67">
            <v>1726471.4000000004</v>
          </cell>
        </row>
        <row r="68">
          <cell r="A68">
            <v>41431020013</v>
          </cell>
          <cell r="B68">
            <v>3299933.2299999995</v>
          </cell>
        </row>
        <row r="69">
          <cell r="A69">
            <v>41431020014</v>
          </cell>
          <cell r="B69">
            <v>266435.75</v>
          </cell>
        </row>
        <row r="70">
          <cell r="A70">
            <v>41431020015</v>
          </cell>
          <cell r="B70">
            <v>3791251.3600000003</v>
          </cell>
        </row>
        <row r="71">
          <cell r="A71">
            <v>41431020016</v>
          </cell>
          <cell r="B71">
            <v>525130.1</v>
          </cell>
        </row>
        <row r="72">
          <cell r="A72">
            <v>41431020017</v>
          </cell>
          <cell r="B72">
            <v>907870.41999999993</v>
          </cell>
        </row>
        <row r="73">
          <cell r="A73">
            <v>41431020018</v>
          </cell>
          <cell r="B73">
            <v>1053622.9900000002</v>
          </cell>
        </row>
        <row r="74">
          <cell r="A74">
            <v>41431030001</v>
          </cell>
          <cell r="B74">
            <v>591208.78999999992</v>
          </cell>
        </row>
        <row r="75">
          <cell r="A75">
            <v>41431030002</v>
          </cell>
          <cell r="B75">
            <v>37961.86</v>
          </cell>
        </row>
        <row r="76">
          <cell r="A76">
            <v>41431030003</v>
          </cell>
          <cell r="B76">
            <v>709303.46</v>
          </cell>
        </row>
        <row r="77">
          <cell r="A77">
            <v>41431030004</v>
          </cell>
          <cell r="B77">
            <v>3212734.6999999997</v>
          </cell>
        </row>
        <row r="78">
          <cell r="A78">
            <v>41431030005</v>
          </cell>
          <cell r="B78">
            <v>2013132.0999999999</v>
          </cell>
        </row>
        <row r="79">
          <cell r="A79">
            <v>41431030006</v>
          </cell>
          <cell r="B79">
            <v>434568</v>
          </cell>
        </row>
        <row r="80">
          <cell r="A80">
            <v>41431030007</v>
          </cell>
          <cell r="B80">
            <v>819286.9</v>
          </cell>
        </row>
        <row r="81">
          <cell r="A81">
            <v>41431030008</v>
          </cell>
          <cell r="B81">
            <v>1247.9000000000001</v>
          </cell>
        </row>
        <row r="82">
          <cell r="A82">
            <v>41431030009</v>
          </cell>
          <cell r="B82">
            <v>151211.20000000001</v>
          </cell>
        </row>
        <row r="83">
          <cell r="A83">
            <v>41431040001</v>
          </cell>
          <cell r="B83">
            <v>7536641.5499999998</v>
          </cell>
        </row>
        <row r="84">
          <cell r="A84">
            <v>41431040002</v>
          </cell>
          <cell r="B84">
            <v>5261054.51</v>
          </cell>
        </row>
        <row r="85">
          <cell r="A85">
            <v>41431040003</v>
          </cell>
          <cell r="B85">
            <v>923351.9600000002</v>
          </cell>
        </row>
        <row r="86">
          <cell r="A86">
            <v>41431040004</v>
          </cell>
          <cell r="B86">
            <v>764811.52000000014</v>
          </cell>
        </row>
        <row r="87">
          <cell r="A87">
            <v>41431050001</v>
          </cell>
          <cell r="B87">
            <v>1185196.73</v>
          </cell>
        </row>
        <row r="88">
          <cell r="A88">
            <v>41431050002</v>
          </cell>
          <cell r="B88">
            <v>20253444.829999998</v>
          </cell>
        </row>
        <row r="89">
          <cell r="A89">
            <v>41431050003</v>
          </cell>
          <cell r="B89">
            <v>0</v>
          </cell>
        </row>
        <row r="90">
          <cell r="A90">
            <v>41431050004</v>
          </cell>
          <cell r="B90">
            <v>752182.7</v>
          </cell>
        </row>
        <row r="91">
          <cell r="A91">
            <v>41431050005</v>
          </cell>
          <cell r="B91">
            <v>506940</v>
          </cell>
        </row>
        <row r="92">
          <cell r="A92">
            <v>41431060001</v>
          </cell>
          <cell r="B92">
            <v>168418355.26000002</v>
          </cell>
        </row>
        <row r="93">
          <cell r="A93">
            <v>41431060003</v>
          </cell>
          <cell r="B93">
            <v>5968553.839999998</v>
          </cell>
        </row>
        <row r="94">
          <cell r="A94">
            <v>41431060004</v>
          </cell>
          <cell r="B94">
            <v>2296690.86</v>
          </cell>
        </row>
        <row r="95">
          <cell r="A95">
            <v>41431070001</v>
          </cell>
          <cell r="B95">
            <v>6225337.6700000009</v>
          </cell>
        </row>
        <row r="96">
          <cell r="A96">
            <v>41431080003</v>
          </cell>
          <cell r="B96">
            <v>350000</v>
          </cell>
        </row>
        <row r="97">
          <cell r="A97">
            <v>41431090001</v>
          </cell>
          <cell r="B97">
            <v>43</v>
          </cell>
        </row>
        <row r="98">
          <cell r="A98">
            <v>41431100001</v>
          </cell>
          <cell r="B98">
            <v>422.45</v>
          </cell>
        </row>
        <row r="99">
          <cell r="A99">
            <v>41431110005</v>
          </cell>
          <cell r="B99">
            <v>1913325.51</v>
          </cell>
        </row>
        <row r="100">
          <cell r="A100">
            <v>41431120001</v>
          </cell>
          <cell r="B100">
            <v>6761264.5499999989</v>
          </cell>
        </row>
        <row r="101">
          <cell r="A101">
            <v>41431130001</v>
          </cell>
          <cell r="B101">
            <v>2520911.4200000004</v>
          </cell>
        </row>
        <row r="102">
          <cell r="A102">
            <v>41431130003</v>
          </cell>
          <cell r="B102">
            <v>2401776.5000000005</v>
          </cell>
        </row>
        <row r="103">
          <cell r="A103">
            <v>41431130004</v>
          </cell>
          <cell r="B103">
            <v>603435.4</v>
          </cell>
        </row>
        <row r="104">
          <cell r="A104">
            <v>41511010001</v>
          </cell>
          <cell r="B104">
            <v>1774481.33</v>
          </cell>
        </row>
        <row r="105">
          <cell r="A105">
            <v>41531010001</v>
          </cell>
          <cell r="B105">
            <v>22346405.740000002</v>
          </cell>
        </row>
        <row r="106">
          <cell r="A106">
            <v>41531010003</v>
          </cell>
          <cell r="B106">
            <v>202637.35</v>
          </cell>
        </row>
        <row r="107">
          <cell r="A107">
            <v>41531010004</v>
          </cell>
          <cell r="B107">
            <v>142011.32</v>
          </cell>
        </row>
        <row r="108">
          <cell r="A108">
            <v>41531010005</v>
          </cell>
          <cell r="B108">
            <v>1586868.62</v>
          </cell>
        </row>
        <row r="109">
          <cell r="A109">
            <v>41531020001</v>
          </cell>
          <cell r="B109">
            <v>0</v>
          </cell>
        </row>
        <row r="110">
          <cell r="A110">
            <v>41531020002</v>
          </cell>
          <cell r="B110">
            <v>0</v>
          </cell>
        </row>
        <row r="111">
          <cell r="A111">
            <v>41531020003</v>
          </cell>
          <cell r="B111">
            <v>0</v>
          </cell>
        </row>
        <row r="112">
          <cell r="A112">
            <v>41531020004</v>
          </cell>
          <cell r="B112">
            <v>754.20999999999992</v>
          </cell>
        </row>
        <row r="113">
          <cell r="A113">
            <v>41531020005</v>
          </cell>
          <cell r="B113">
            <v>4993.28</v>
          </cell>
        </row>
        <row r="114">
          <cell r="A114">
            <v>41531020006</v>
          </cell>
          <cell r="B114">
            <v>2083.4799999999996</v>
          </cell>
        </row>
        <row r="115">
          <cell r="A115">
            <v>41531020007</v>
          </cell>
          <cell r="B115">
            <v>741.18999999999994</v>
          </cell>
        </row>
        <row r="116">
          <cell r="A116">
            <v>41531020008</v>
          </cell>
          <cell r="B116">
            <v>9749.1200000000026</v>
          </cell>
        </row>
        <row r="117">
          <cell r="A117">
            <v>41531020009</v>
          </cell>
          <cell r="B117">
            <v>0</v>
          </cell>
        </row>
        <row r="118">
          <cell r="A118">
            <v>41531030001</v>
          </cell>
          <cell r="B118">
            <v>0</v>
          </cell>
        </row>
        <row r="119">
          <cell r="A119">
            <v>41531030002</v>
          </cell>
          <cell r="B119">
            <v>0</v>
          </cell>
        </row>
        <row r="120">
          <cell r="A120">
            <v>41531030003</v>
          </cell>
          <cell r="B120">
            <v>205.51999999999998</v>
          </cell>
        </row>
        <row r="121">
          <cell r="A121">
            <v>41531030004</v>
          </cell>
          <cell r="B121">
            <v>4512.25</v>
          </cell>
        </row>
        <row r="122">
          <cell r="A122">
            <v>41531030006</v>
          </cell>
          <cell r="B122">
            <v>0</v>
          </cell>
        </row>
        <row r="123">
          <cell r="A123">
            <v>41531030007</v>
          </cell>
          <cell r="B123">
            <v>337.77</v>
          </cell>
        </row>
        <row r="124">
          <cell r="A124">
            <v>41531030008</v>
          </cell>
          <cell r="B124">
            <v>0</v>
          </cell>
        </row>
        <row r="125">
          <cell r="A125">
            <v>41531040001</v>
          </cell>
          <cell r="B125">
            <v>0</v>
          </cell>
        </row>
        <row r="126">
          <cell r="A126">
            <v>41531040002</v>
          </cell>
          <cell r="B126">
            <v>0</v>
          </cell>
        </row>
        <row r="127">
          <cell r="A127">
            <v>41531040003</v>
          </cell>
          <cell r="B127">
            <v>0</v>
          </cell>
        </row>
        <row r="128">
          <cell r="A128">
            <v>41531040004</v>
          </cell>
          <cell r="B128">
            <v>0</v>
          </cell>
        </row>
        <row r="129">
          <cell r="A129">
            <v>41531040005</v>
          </cell>
          <cell r="B129">
            <v>0</v>
          </cell>
        </row>
        <row r="130">
          <cell r="A130">
            <v>41531040006</v>
          </cell>
          <cell r="B130">
            <v>36.94</v>
          </cell>
        </row>
        <row r="131">
          <cell r="A131">
            <v>41531040007</v>
          </cell>
          <cell r="B131">
            <v>4011.7800000000007</v>
          </cell>
        </row>
        <row r="132">
          <cell r="A132">
            <v>41531040008</v>
          </cell>
          <cell r="B132">
            <v>0</v>
          </cell>
        </row>
        <row r="133">
          <cell r="A133">
            <v>41531050001</v>
          </cell>
          <cell r="B133">
            <v>0</v>
          </cell>
        </row>
        <row r="134">
          <cell r="A134">
            <v>41531050002</v>
          </cell>
          <cell r="B134">
            <v>322.99</v>
          </cell>
        </row>
        <row r="135">
          <cell r="A135">
            <v>41531050003</v>
          </cell>
          <cell r="B135">
            <v>0</v>
          </cell>
        </row>
        <row r="136">
          <cell r="A136">
            <v>41531050004</v>
          </cell>
          <cell r="B136">
            <v>0</v>
          </cell>
        </row>
        <row r="137">
          <cell r="A137">
            <v>41531050005</v>
          </cell>
          <cell r="B137">
            <v>0</v>
          </cell>
        </row>
        <row r="138">
          <cell r="A138">
            <v>41531050006</v>
          </cell>
          <cell r="B138">
            <v>142.91</v>
          </cell>
        </row>
        <row r="139">
          <cell r="A139">
            <v>41531050007</v>
          </cell>
          <cell r="B139">
            <v>0</v>
          </cell>
        </row>
        <row r="140">
          <cell r="A140">
            <v>41531050008</v>
          </cell>
          <cell r="B140">
            <v>105.44</v>
          </cell>
        </row>
        <row r="141">
          <cell r="A141">
            <v>41531050009</v>
          </cell>
          <cell r="B141">
            <v>7215.96</v>
          </cell>
        </row>
        <row r="142">
          <cell r="A142">
            <v>41611010001</v>
          </cell>
          <cell r="B142">
            <v>66741.320000000007</v>
          </cell>
        </row>
        <row r="143">
          <cell r="A143">
            <v>41611010002</v>
          </cell>
          <cell r="B143">
            <v>0</v>
          </cell>
        </row>
        <row r="144">
          <cell r="A144">
            <v>41611010003</v>
          </cell>
          <cell r="B144">
            <v>7585.5</v>
          </cell>
        </row>
        <row r="145">
          <cell r="A145">
            <v>41611010004</v>
          </cell>
          <cell r="B145">
            <v>0</v>
          </cell>
        </row>
        <row r="146">
          <cell r="A146">
            <v>41611010005</v>
          </cell>
          <cell r="B146">
            <v>0</v>
          </cell>
        </row>
        <row r="147">
          <cell r="A147">
            <v>41611010006</v>
          </cell>
          <cell r="B147">
            <v>595842.86999999988</v>
          </cell>
        </row>
        <row r="148">
          <cell r="A148">
            <v>41611010007</v>
          </cell>
          <cell r="B148">
            <v>0</v>
          </cell>
        </row>
        <row r="149">
          <cell r="A149">
            <v>41611010008</v>
          </cell>
          <cell r="B149">
            <v>0</v>
          </cell>
        </row>
        <row r="150">
          <cell r="A150">
            <v>41611010009</v>
          </cell>
          <cell r="B150">
            <v>0</v>
          </cell>
        </row>
        <row r="151">
          <cell r="A151">
            <v>41611010010</v>
          </cell>
          <cell r="B151">
            <v>0</v>
          </cell>
        </row>
        <row r="152">
          <cell r="A152">
            <v>41611010012</v>
          </cell>
          <cell r="B152">
            <v>114875.38</v>
          </cell>
        </row>
        <row r="153">
          <cell r="A153">
            <v>41611010015</v>
          </cell>
          <cell r="B153">
            <v>0</v>
          </cell>
        </row>
        <row r="154">
          <cell r="A154">
            <v>41611010016</v>
          </cell>
          <cell r="B154">
            <v>86554.37</v>
          </cell>
        </row>
        <row r="155">
          <cell r="A155">
            <v>41631010001</v>
          </cell>
          <cell r="B155">
            <v>26664.400000000001</v>
          </cell>
        </row>
        <row r="156">
          <cell r="A156">
            <v>41631010002</v>
          </cell>
          <cell r="B156">
            <v>406980.86</v>
          </cell>
        </row>
        <row r="157">
          <cell r="A157">
            <v>41631010003</v>
          </cell>
          <cell r="B157">
            <v>173331</v>
          </cell>
        </row>
        <row r="158">
          <cell r="A158">
            <v>41651010001</v>
          </cell>
          <cell r="B158">
            <v>1864593.9700000002</v>
          </cell>
        </row>
        <row r="159">
          <cell r="A159">
            <v>41651010002</v>
          </cell>
          <cell r="B159">
            <v>1008036.3300000002</v>
          </cell>
        </row>
        <row r="160">
          <cell r="A160">
            <v>41651010003</v>
          </cell>
          <cell r="B160">
            <v>22500.899999999998</v>
          </cell>
        </row>
        <row r="161">
          <cell r="A161">
            <v>41651010004</v>
          </cell>
          <cell r="B161">
            <v>524429.88</v>
          </cell>
        </row>
        <row r="162">
          <cell r="A162">
            <v>41651010005</v>
          </cell>
          <cell r="B162">
            <v>135797.18000000002</v>
          </cell>
        </row>
        <row r="163">
          <cell r="A163">
            <v>41651010006</v>
          </cell>
          <cell r="B163">
            <v>265994.58</v>
          </cell>
        </row>
        <row r="164">
          <cell r="A164">
            <v>41651010007</v>
          </cell>
          <cell r="B164">
            <v>2171381.83</v>
          </cell>
        </row>
        <row r="165">
          <cell r="A165">
            <v>41651010009</v>
          </cell>
          <cell r="B165">
            <v>-382.44999999999993</v>
          </cell>
        </row>
        <row r="166">
          <cell r="A166">
            <v>41651010010</v>
          </cell>
          <cell r="B166">
            <v>0</v>
          </cell>
        </row>
        <row r="167">
          <cell r="A167">
            <v>41651020002</v>
          </cell>
          <cell r="B167">
            <v>1591282.0199999996</v>
          </cell>
        </row>
        <row r="168">
          <cell r="A168">
            <v>41651020003</v>
          </cell>
          <cell r="B168">
            <v>0</v>
          </cell>
        </row>
        <row r="169">
          <cell r="A169">
            <v>41651020004</v>
          </cell>
          <cell r="B169">
            <v>0</v>
          </cell>
        </row>
        <row r="170">
          <cell r="A170">
            <v>41651020005</v>
          </cell>
          <cell r="B170">
            <v>3959404</v>
          </cell>
        </row>
        <row r="171">
          <cell r="A171">
            <v>41651020006</v>
          </cell>
          <cell r="B171">
            <v>0</v>
          </cell>
        </row>
        <row r="172">
          <cell r="A172">
            <v>41651020007</v>
          </cell>
          <cell r="B172">
            <v>2662540.2799999998</v>
          </cell>
        </row>
        <row r="173">
          <cell r="A173">
            <v>41651020008</v>
          </cell>
          <cell r="B173">
            <v>909523</v>
          </cell>
        </row>
        <row r="174">
          <cell r="A174">
            <v>41651020009</v>
          </cell>
          <cell r="B174">
            <v>8305942.3900000006</v>
          </cell>
        </row>
        <row r="175">
          <cell r="A175">
            <v>41651020010</v>
          </cell>
          <cell r="B175">
            <v>204000</v>
          </cell>
        </row>
        <row r="176">
          <cell r="A176">
            <v>41651020011</v>
          </cell>
          <cell r="B176">
            <v>2229500</v>
          </cell>
        </row>
        <row r="177">
          <cell r="A177">
            <v>41651020013</v>
          </cell>
          <cell r="B177">
            <v>7636.53</v>
          </cell>
        </row>
        <row r="178">
          <cell r="A178">
            <v>41691010001</v>
          </cell>
          <cell r="B178">
            <v>5236.7</v>
          </cell>
        </row>
        <row r="179">
          <cell r="A179">
            <v>41691010003</v>
          </cell>
          <cell r="B179">
            <v>2600239.15</v>
          </cell>
        </row>
        <row r="180">
          <cell r="A180">
            <v>41711010001</v>
          </cell>
          <cell r="B180">
            <v>4000</v>
          </cell>
        </row>
        <row r="181">
          <cell r="A181">
            <v>41711010002</v>
          </cell>
          <cell r="B181">
            <v>37821929.360000007</v>
          </cell>
        </row>
        <row r="182">
          <cell r="A182">
            <v>42111010001</v>
          </cell>
          <cell r="B182">
            <v>691762347.24000001</v>
          </cell>
        </row>
        <row r="183">
          <cell r="A183">
            <v>42111010002</v>
          </cell>
          <cell r="B183">
            <v>40787164.100000001</v>
          </cell>
        </row>
        <row r="184">
          <cell r="A184">
            <v>42111010003</v>
          </cell>
          <cell r="B184">
            <v>30548.060000000009</v>
          </cell>
        </row>
        <row r="185">
          <cell r="A185">
            <v>42111010004</v>
          </cell>
          <cell r="B185">
            <v>142598351.91999999</v>
          </cell>
        </row>
        <row r="186">
          <cell r="A186">
            <v>42111010005</v>
          </cell>
          <cell r="B186">
            <v>164768295.12</v>
          </cell>
        </row>
        <row r="187">
          <cell r="A187">
            <v>42111010006</v>
          </cell>
          <cell r="B187">
            <v>19674406.059999999</v>
          </cell>
        </row>
        <row r="188">
          <cell r="A188">
            <v>42111010007</v>
          </cell>
          <cell r="B188">
            <v>34764563.280000001</v>
          </cell>
        </row>
        <row r="189">
          <cell r="A189">
            <v>42111010008</v>
          </cell>
          <cell r="B189">
            <v>15875824.030000001</v>
          </cell>
        </row>
        <row r="190">
          <cell r="A190">
            <v>42111010009</v>
          </cell>
          <cell r="B190">
            <v>0</v>
          </cell>
        </row>
        <row r="191">
          <cell r="A191">
            <v>42111010010</v>
          </cell>
          <cell r="B191">
            <v>86458402</v>
          </cell>
        </row>
        <row r="192">
          <cell r="A192">
            <v>42111010011</v>
          </cell>
          <cell r="B192">
            <v>56226989.480000004</v>
          </cell>
        </row>
        <row r="193">
          <cell r="A193">
            <v>42121020001</v>
          </cell>
          <cell r="B193">
            <v>626885072.57000005</v>
          </cell>
        </row>
        <row r="194">
          <cell r="A194">
            <v>42121020002</v>
          </cell>
          <cell r="B194">
            <v>91695127.850000009</v>
          </cell>
        </row>
        <row r="195">
          <cell r="A195">
            <v>42121020003</v>
          </cell>
          <cell r="B195">
            <v>0</v>
          </cell>
        </row>
        <row r="196">
          <cell r="A196">
            <v>42121020004</v>
          </cell>
          <cell r="B196">
            <v>15178</v>
          </cell>
        </row>
        <row r="197">
          <cell r="A197">
            <v>42121020005</v>
          </cell>
          <cell r="B197">
            <v>0</v>
          </cell>
        </row>
        <row r="198">
          <cell r="A198">
            <v>42131010002</v>
          </cell>
          <cell r="B198">
            <v>37556986.640000008</v>
          </cell>
        </row>
        <row r="199">
          <cell r="A199">
            <v>42131010003</v>
          </cell>
          <cell r="B199">
            <v>0</v>
          </cell>
        </row>
        <row r="200">
          <cell r="A200">
            <v>42131010004</v>
          </cell>
          <cell r="B200">
            <v>126.18999999999994</v>
          </cell>
        </row>
        <row r="201">
          <cell r="A201">
            <v>42131010005</v>
          </cell>
          <cell r="B201">
            <v>0</v>
          </cell>
        </row>
        <row r="202">
          <cell r="A202">
            <v>42131010006</v>
          </cell>
          <cell r="B202">
            <v>0</v>
          </cell>
        </row>
        <row r="203">
          <cell r="A203">
            <v>42131010007</v>
          </cell>
          <cell r="B203">
            <v>0</v>
          </cell>
        </row>
        <row r="204">
          <cell r="A204">
            <v>42131010008</v>
          </cell>
          <cell r="B204">
            <v>0</v>
          </cell>
        </row>
        <row r="205">
          <cell r="A205">
            <v>42131010009</v>
          </cell>
          <cell r="B205">
            <v>0</v>
          </cell>
        </row>
        <row r="206">
          <cell r="A206">
            <v>42131010010</v>
          </cell>
          <cell r="B206">
            <v>0</v>
          </cell>
        </row>
        <row r="207">
          <cell r="A207">
            <v>42131010011</v>
          </cell>
          <cell r="B207">
            <v>0</v>
          </cell>
        </row>
        <row r="208">
          <cell r="A208">
            <v>42131010012</v>
          </cell>
          <cell r="B208">
            <v>0</v>
          </cell>
        </row>
        <row r="209">
          <cell r="A209">
            <v>42131010013</v>
          </cell>
          <cell r="B209">
            <v>0</v>
          </cell>
        </row>
        <row r="210">
          <cell r="A210">
            <v>42131010014</v>
          </cell>
          <cell r="B210">
            <v>0</v>
          </cell>
        </row>
        <row r="211">
          <cell r="A211">
            <v>42131010015</v>
          </cell>
          <cell r="B211">
            <v>0</v>
          </cell>
        </row>
        <row r="212">
          <cell r="A212">
            <v>42131010016</v>
          </cell>
          <cell r="B212">
            <v>0</v>
          </cell>
        </row>
        <row r="213">
          <cell r="A213">
            <v>42131010017</v>
          </cell>
          <cell r="B213">
            <v>1841347</v>
          </cell>
        </row>
        <row r="214">
          <cell r="A214">
            <v>42131010018</v>
          </cell>
          <cell r="B214">
            <v>0</v>
          </cell>
        </row>
        <row r="215">
          <cell r="A215">
            <v>42131010019</v>
          </cell>
          <cell r="B215">
            <v>0</v>
          </cell>
        </row>
        <row r="216">
          <cell r="A216">
            <v>42131010020</v>
          </cell>
          <cell r="B216">
            <v>0</v>
          </cell>
        </row>
        <row r="217">
          <cell r="A217">
            <v>42131010021</v>
          </cell>
          <cell r="B217">
            <v>0</v>
          </cell>
        </row>
        <row r="218">
          <cell r="A218">
            <v>42131010022</v>
          </cell>
          <cell r="B218">
            <v>1.7053025658242404E-13</v>
          </cell>
        </row>
        <row r="219">
          <cell r="A219">
            <v>42131010023</v>
          </cell>
          <cell r="B219">
            <v>199353.19</v>
          </cell>
        </row>
        <row r="220">
          <cell r="A220">
            <v>42131010024</v>
          </cell>
          <cell r="B220">
            <v>12500000</v>
          </cell>
        </row>
        <row r="221">
          <cell r="A221">
            <v>42131010025</v>
          </cell>
          <cell r="B221">
            <v>16864019.419999998</v>
          </cell>
        </row>
        <row r="222">
          <cell r="A222">
            <v>42131010026</v>
          </cell>
          <cell r="B222">
            <v>3598820.8499999996</v>
          </cell>
        </row>
        <row r="223">
          <cell r="A223">
            <v>42131010027</v>
          </cell>
          <cell r="B223">
            <v>832327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F8AB8-60A8-4204-B35E-489554033314}">
  <sheetPr>
    <tabColor rgb="FF00B0F0"/>
  </sheetPr>
  <dimension ref="A2:Q73"/>
  <sheetViews>
    <sheetView showGridLines="0" tabSelected="1" view="pageBreakPreview" zoomScale="130" zoomScaleNormal="100" zoomScaleSheetLayoutView="130" workbookViewId="0">
      <pane ySplit="5" topLeftCell="A21" activePane="bottomLeft" state="frozen"/>
      <selection pane="bottomLeft" activeCell="Q73" sqref="Q73"/>
    </sheetView>
  </sheetViews>
  <sheetFormatPr baseColWidth="10" defaultRowHeight="12" x14ac:dyDescent="0.25"/>
  <cols>
    <col min="1" max="1" width="1.42578125" style="15" customWidth="1"/>
    <col min="2" max="2" width="1.7109375" style="15" customWidth="1"/>
    <col min="3" max="3" width="29.28515625" style="1" customWidth="1"/>
    <col min="4" max="4" width="14.7109375" style="1" bestFit="1" customWidth="1"/>
    <col min="5" max="5" width="1" style="1" customWidth="1"/>
    <col min="6" max="6" width="13.85546875" style="1" bestFit="1" customWidth="1"/>
    <col min="7" max="17" width="12.28515625" style="1" bestFit="1" customWidth="1"/>
    <col min="18" max="18" width="13.28515625" style="1" bestFit="1" customWidth="1"/>
    <col min="19" max="16384" width="11.42578125" style="1"/>
  </cols>
  <sheetData>
    <row r="2" spans="1:17" ht="53.2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34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0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3"/>
      <c r="B5" s="3"/>
      <c r="C5" s="3"/>
      <c r="D5" s="4" t="s">
        <v>1</v>
      </c>
      <c r="E5" s="5"/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  <c r="P5" s="3" t="s">
        <v>12</v>
      </c>
      <c r="Q5" s="3" t="s">
        <v>13</v>
      </c>
    </row>
    <row r="6" spans="1:17" ht="6.75" customHeight="1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25">
      <c r="A7" s="8" t="s">
        <v>14</v>
      </c>
      <c r="B7" s="8"/>
      <c r="C7" s="8"/>
      <c r="D7" s="8">
        <f>+D8+D11+D15</f>
        <v>1168535785.52</v>
      </c>
      <c r="E7" s="6"/>
      <c r="F7" s="8">
        <f t="shared" ref="F7:Q7" si="0">+F8+F11+F15</f>
        <v>644855460</v>
      </c>
      <c r="G7" s="8">
        <f t="shared" si="0"/>
        <v>66410303</v>
      </c>
      <c r="H7" s="8">
        <f t="shared" si="0"/>
        <v>56681885</v>
      </c>
      <c r="I7" s="8">
        <f t="shared" si="0"/>
        <v>39151396</v>
      </c>
      <c r="J7" s="8">
        <f t="shared" si="0"/>
        <v>39151396</v>
      </c>
      <c r="K7" s="8">
        <f t="shared" si="0"/>
        <v>39151396</v>
      </c>
      <c r="L7" s="8">
        <f t="shared" si="0"/>
        <v>39151396</v>
      </c>
      <c r="M7" s="8">
        <f t="shared" si="0"/>
        <v>39151396</v>
      </c>
      <c r="N7" s="8">
        <f t="shared" si="0"/>
        <v>36651398</v>
      </c>
      <c r="O7" s="8">
        <f t="shared" si="0"/>
        <v>36682477</v>
      </c>
      <c r="P7" s="8">
        <f t="shared" si="0"/>
        <v>48712697</v>
      </c>
      <c r="Q7" s="8">
        <f t="shared" si="0"/>
        <v>82784585.520000011</v>
      </c>
    </row>
    <row r="8" spans="1:17" x14ac:dyDescent="0.25">
      <c r="A8" s="6"/>
      <c r="B8" s="9" t="s">
        <v>15</v>
      </c>
      <c r="C8" s="9"/>
      <c r="D8" s="9">
        <f>SUM(D9:D10)</f>
        <v>1136598529.52</v>
      </c>
      <c r="E8" s="6"/>
      <c r="F8" s="9">
        <f t="shared" ref="F8:Q8" si="1">SUM(F9:F10)</f>
        <v>636693299</v>
      </c>
      <c r="G8" s="9">
        <f t="shared" si="1"/>
        <v>63756381</v>
      </c>
      <c r="H8" s="9">
        <f t="shared" si="1"/>
        <v>54778972</v>
      </c>
      <c r="I8" s="9">
        <f t="shared" si="1"/>
        <v>37343212</v>
      </c>
      <c r="J8" s="9">
        <f t="shared" si="1"/>
        <v>37343212</v>
      </c>
      <c r="K8" s="9">
        <f t="shared" si="1"/>
        <v>37343212</v>
      </c>
      <c r="L8" s="9">
        <f t="shared" si="1"/>
        <v>37343212</v>
      </c>
      <c r="M8" s="9">
        <f t="shared" si="1"/>
        <v>37343212</v>
      </c>
      <c r="N8" s="9">
        <f t="shared" si="1"/>
        <v>34843214</v>
      </c>
      <c r="O8" s="9">
        <f t="shared" si="1"/>
        <v>34843214</v>
      </c>
      <c r="P8" s="9">
        <f t="shared" si="1"/>
        <v>46873434</v>
      </c>
      <c r="Q8" s="9">
        <f t="shared" si="1"/>
        <v>78093955.520000011</v>
      </c>
    </row>
    <row r="9" spans="1:17" x14ac:dyDescent="0.25">
      <c r="A9" s="6"/>
      <c r="B9" s="6"/>
      <c r="C9" s="7" t="s">
        <v>16</v>
      </c>
      <c r="D9" s="7">
        <v>833282145.51999998</v>
      </c>
      <c r="E9" s="7"/>
      <c r="F9" s="7">
        <v>611416930</v>
      </c>
      <c r="G9" s="7">
        <v>38480016</v>
      </c>
      <c r="H9" s="7">
        <v>29502607</v>
      </c>
      <c r="I9" s="7">
        <v>12066847</v>
      </c>
      <c r="J9" s="7">
        <v>12066847</v>
      </c>
      <c r="K9" s="7">
        <v>12066847</v>
      </c>
      <c r="L9" s="7">
        <v>12066847</v>
      </c>
      <c r="M9" s="7">
        <v>12066847</v>
      </c>
      <c r="N9" s="7">
        <v>9566849</v>
      </c>
      <c r="O9" s="7">
        <v>9566849</v>
      </c>
      <c r="P9" s="7">
        <v>21597069</v>
      </c>
      <c r="Q9" s="7">
        <f>52817591-0.48</f>
        <v>52817590.520000003</v>
      </c>
    </row>
    <row r="10" spans="1:17" x14ac:dyDescent="0.25">
      <c r="A10" s="6"/>
      <c r="B10" s="6"/>
      <c r="C10" s="7" t="s">
        <v>17</v>
      </c>
      <c r="D10" s="7">
        <v>303316384</v>
      </c>
      <c r="E10" s="7"/>
      <c r="F10" s="7">
        <v>25276369</v>
      </c>
      <c r="G10" s="7">
        <v>25276365</v>
      </c>
      <c r="H10" s="7">
        <v>25276365</v>
      </c>
      <c r="I10" s="7">
        <v>25276365</v>
      </c>
      <c r="J10" s="7">
        <v>25276365</v>
      </c>
      <c r="K10" s="7">
        <v>25276365</v>
      </c>
      <c r="L10" s="7">
        <v>25276365</v>
      </c>
      <c r="M10" s="7">
        <v>25276365</v>
      </c>
      <c r="N10" s="7">
        <v>25276365</v>
      </c>
      <c r="O10" s="7">
        <v>25276365</v>
      </c>
      <c r="P10" s="7">
        <v>25276365</v>
      </c>
      <c r="Q10" s="7">
        <v>25276365</v>
      </c>
    </row>
    <row r="11" spans="1:17" x14ac:dyDescent="0.25">
      <c r="A11" s="6"/>
      <c r="B11" s="9" t="s">
        <v>18</v>
      </c>
      <c r="C11" s="9"/>
      <c r="D11" s="9">
        <f>SUM(D12:D14)</f>
        <v>30901294</v>
      </c>
      <c r="E11" s="6"/>
      <c r="F11" s="9">
        <f>SUM(F12:F14)</f>
        <v>8089644</v>
      </c>
      <c r="G11" s="9">
        <f t="shared" ref="G11:Q11" si="2">SUM(G12:G14)</f>
        <v>2581405</v>
      </c>
      <c r="H11" s="9">
        <f t="shared" si="2"/>
        <v>1830396</v>
      </c>
      <c r="I11" s="9">
        <f t="shared" si="2"/>
        <v>1735667</v>
      </c>
      <c r="J11" s="9">
        <f t="shared" si="2"/>
        <v>1735667</v>
      </c>
      <c r="K11" s="9">
        <f t="shared" si="2"/>
        <v>1735667</v>
      </c>
      <c r="L11" s="9">
        <f t="shared" si="2"/>
        <v>1735667</v>
      </c>
      <c r="M11" s="9">
        <f t="shared" si="2"/>
        <v>1735667</v>
      </c>
      <c r="N11" s="9">
        <f t="shared" si="2"/>
        <v>1735667</v>
      </c>
      <c r="O11" s="9">
        <f t="shared" si="2"/>
        <v>1735667</v>
      </c>
      <c r="P11" s="9">
        <f t="shared" si="2"/>
        <v>1735667</v>
      </c>
      <c r="Q11" s="9">
        <f t="shared" si="2"/>
        <v>4514513</v>
      </c>
    </row>
    <row r="12" spans="1:17" x14ac:dyDescent="0.25">
      <c r="A12" s="6"/>
      <c r="B12" s="6"/>
      <c r="C12" s="7" t="s">
        <v>19</v>
      </c>
      <c r="D12" s="7">
        <v>21942510</v>
      </c>
      <c r="E12" s="7"/>
      <c r="F12" s="7">
        <v>6726734</v>
      </c>
      <c r="G12" s="7">
        <v>1875131</v>
      </c>
      <c r="H12" s="7">
        <v>1196216</v>
      </c>
      <c r="I12" s="7">
        <v>1101487</v>
      </c>
      <c r="J12" s="7">
        <v>1101487</v>
      </c>
      <c r="K12" s="7">
        <v>1101487</v>
      </c>
      <c r="L12" s="7">
        <v>1101487</v>
      </c>
      <c r="M12" s="7">
        <v>1101487</v>
      </c>
      <c r="N12" s="7">
        <v>1101487</v>
      </c>
      <c r="O12" s="7">
        <v>1101487</v>
      </c>
      <c r="P12" s="7">
        <v>1101487</v>
      </c>
      <c r="Q12" s="7">
        <f>3332531+2</f>
        <v>3332533</v>
      </c>
    </row>
    <row r="13" spans="1:17" x14ac:dyDescent="0.25">
      <c r="A13" s="6"/>
      <c r="B13" s="6"/>
      <c r="C13" s="7" t="s">
        <v>20</v>
      </c>
      <c r="D13" s="7">
        <v>6216690</v>
      </c>
      <c r="E13" s="7"/>
      <c r="F13" s="7">
        <v>821669</v>
      </c>
      <c r="G13" s="7">
        <v>477335</v>
      </c>
      <c r="H13" s="7">
        <v>477335</v>
      </c>
      <c r="I13" s="7">
        <v>477335</v>
      </c>
      <c r="J13" s="7">
        <v>477335</v>
      </c>
      <c r="K13" s="7">
        <v>477335</v>
      </c>
      <c r="L13" s="7">
        <v>477335</v>
      </c>
      <c r="M13" s="7">
        <v>477335</v>
      </c>
      <c r="N13" s="7">
        <v>477335</v>
      </c>
      <c r="O13" s="7">
        <v>477335</v>
      </c>
      <c r="P13" s="7">
        <v>477335</v>
      </c>
      <c r="Q13" s="7">
        <v>621671</v>
      </c>
    </row>
    <row r="14" spans="1:17" ht="24" x14ac:dyDescent="0.25">
      <c r="A14" s="6"/>
      <c r="B14" s="6"/>
      <c r="C14" s="10" t="s">
        <v>21</v>
      </c>
      <c r="D14" s="7">
        <v>2742094</v>
      </c>
      <c r="E14" s="7"/>
      <c r="F14" s="7">
        <v>541241</v>
      </c>
      <c r="G14" s="7">
        <v>228939</v>
      </c>
      <c r="H14" s="7">
        <v>156845</v>
      </c>
      <c r="I14" s="7">
        <v>156845</v>
      </c>
      <c r="J14" s="7">
        <v>156845</v>
      </c>
      <c r="K14" s="7">
        <v>156845</v>
      </c>
      <c r="L14" s="7">
        <v>156845</v>
      </c>
      <c r="M14" s="7">
        <v>156845</v>
      </c>
      <c r="N14" s="7">
        <v>156845</v>
      </c>
      <c r="O14" s="7">
        <v>156845</v>
      </c>
      <c r="P14" s="7">
        <v>156845</v>
      </c>
      <c r="Q14" s="7">
        <v>560309</v>
      </c>
    </row>
    <row r="15" spans="1:17" x14ac:dyDescent="0.25">
      <c r="A15" s="6"/>
      <c r="B15" s="9" t="s">
        <v>22</v>
      </c>
      <c r="C15" s="9"/>
      <c r="D15" s="9">
        <f>+D16</f>
        <v>1035962</v>
      </c>
      <c r="E15" s="6"/>
      <c r="F15" s="9">
        <f t="shared" ref="F15:Q15" si="3">+F16</f>
        <v>72517</v>
      </c>
      <c r="G15" s="9">
        <f t="shared" si="3"/>
        <v>72517</v>
      </c>
      <c r="H15" s="9">
        <f t="shared" si="3"/>
        <v>72517</v>
      </c>
      <c r="I15" s="9">
        <f t="shared" si="3"/>
        <v>72517</v>
      </c>
      <c r="J15" s="9">
        <f t="shared" si="3"/>
        <v>72517</v>
      </c>
      <c r="K15" s="9">
        <f t="shared" si="3"/>
        <v>72517</v>
      </c>
      <c r="L15" s="9">
        <f t="shared" si="3"/>
        <v>72517</v>
      </c>
      <c r="M15" s="9">
        <f t="shared" si="3"/>
        <v>72517</v>
      </c>
      <c r="N15" s="9">
        <f t="shared" si="3"/>
        <v>72517</v>
      </c>
      <c r="O15" s="9">
        <f t="shared" si="3"/>
        <v>103596</v>
      </c>
      <c r="P15" s="9">
        <f t="shared" si="3"/>
        <v>103596</v>
      </c>
      <c r="Q15" s="9">
        <f t="shared" si="3"/>
        <v>176117</v>
      </c>
    </row>
    <row r="16" spans="1:17" x14ac:dyDescent="0.25">
      <c r="A16" s="6"/>
      <c r="B16" s="6"/>
      <c r="C16" s="7" t="s">
        <v>23</v>
      </c>
      <c r="D16" s="7">
        <v>1035962</v>
      </c>
      <c r="E16" s="7"/>
      <c r="F16" s="7">
        <v>72517</v>
      </c>
      <c r="G16" s="7">
        <v>72517</v>
      </c>
      <c r="H16" s="7">
        <v>72517</v>
      </c>
      <c r="I16" s="7">
        <v>72517</v>
      </c>
      <c r="J16" s="7">
        <v>72517</v>
      </c>
      <c r="K16" s="7">
        <v>72517</v>
      </c>
      <c r="L16" s="7">
        <v>72517</v>
      </c>
      <c r="M16" s="7">
        <v>72517</v>
      </c>
      <c r="N16" s="7">
        <v>72517</v>
      </c>
      <c r="O16" s="7">
        <v>103596</v>
      </c>
      <c r="P16" s="7">
        <v>103596</v>
      </c>
      <c r="Q16" s="7">
        <v>176117</v>
      </c>
    </row>
    <row r="17" spans="1:17" x14ac:dyDescent="0.25">
      <c r="A17" s="6"/>
      <c r="B17" s="6"/>
      <c r="C17" s="7" t="s">
        <v>24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x14ac:dyDescent="0.25">
      <c r="A18" s="8" t="s">
        <v>25</v>
      </c>
      <c r="B18" s="8"/>
      <c r="C18" s="8"/>
      <c r="D18" s="8">
        <f>+D19</f>
        <v>60627909.009999998</v>
      </c>
      <c r="E18" s="6"/>
      <c r="F18" s="8">
        <f t="shared" ref="F18:Q18" si="4">+F19</f>
        <v>36594223</v>
      </c>
      <c r="G18" s="8">
        <f t="shared" si="4"/>
        <v>3250510</v>
      </c>
      <c r="H18" s="8">
        <f t="shared" si="4"/>
        <v>2728044</v>
      </c>
      <c r="I18" s="8">
        <f t="shared" si="4"/>
        <v>1713320</v>
      </c>
      <c r="J18" s="8">
        <f t="shared" si="4"/>
        <v>1713320</v>
      </c>
      <c r="K18" s="8">
        <f t="shared" si="4"/>
        <v>1713320</v>
      </c>
      <c r="L18" s="8">
        <f t="shared" si="4"/>
        <v>1713320</v>
      </c>
      <c r="M18" s="8">
        <f t="shared" si="4"/>
        <v>1713320</v>
      </c>
      <c r="N18" s="8">
        <f t="shared" si="4"/>
        <v>1567825</v>
      </c>
      <c r="O18" s="8">
        <f t="shared" si="4"/>
        <v>1567825</v>
      </c>
      <c r="P18" s="8">
        <f t="shared" si="4"/>
        <v>2267958</v>
      </c>
      <c r="Q18" s="8">
        <f t="shared" si="4"/>
        <v>4084924.01</v>
      </c>
    </row>
    <row r="19" spans="1:17" x14ac:dyDescent="0.25">
      <c r="A19" s="6"/>
      <c r="B19" s="9" t="s">
        <v>26</v>
      </c>
      <c r="C19" s="9"/>
      <c r="D19" s="9">
        <f>+D20+D21</f>
        <v>60627909.009999998</v>
      </c>
      <c r="E19" s="6"/>
      <c r="F19" s="9">
        <f t="shared" ref="F19:Q19" si="5">+F20+F21</f>
        <v>36594223</v>
      </c>
      <c r="G19" s="9">
        <f t="shared" si="5"/>
        <v>3250510</v>
      </c>
      <c r="H19" s="9">
        <f t="shared" si="5"/>
        <v>2728044</v>
      </c>
      <c r="I19" s="9">
        <f t="shared" si="5"/>
        <v>1713320</v>
      </c>
      <c r="J19" s="9">
        <f t="shared" si="5"/>
        <v>1713320</v>
      </c>
      <c r="K19" s="9">
        <f t="shared" si="5"/>
        <v>1713320</v>
      </c>
      <c r="L19" s="9">
        <f t="shared" si="5"/>
        <v>1713320</v>
      </c>
      <c r="M19" s="9">
        <f t="shared" si="5"/>
        <v>1713320</v>
      </c>
      <c r="N19" s="9">
        <f t="shared" si="5"/>
        <v>1567825</v>
      </c>
      <c r="O19" s="9">
        <f t="shared" si="5"/>
        <v>1567825</v>
      </c>
      <c r="P19" s="9">
        <f t="shared" si="5"/>
        <v>2267958</v>
      </c>
      <c r="Q19" s="9">
        <f t="shared" si="5"/>
        <v>4084924.01</v>
      </c>
    </row>
    <row r="20" spans="1:17" x14ac:dyDescent="0.25">
      <c r="A20" s="6"/>
      <c r="B20" s="6"/>
      <c r="C20" s="7" t="s">
        <v>27</v>
      </c>
      <c r="D20" s="7">
        <v>15163967.01</v>
      </c>
      <c r="E20" s="7"/>
      <c r="F20" s="7">
        <v>11126491</v>
      </c>
      <c r="G20" s="7">
        <v>700255</v>
      </c>
      <c r="H20" s="7">
        <v>536885</v>
      </c>
      <c r="I20" s="7">
        <v>219591</v>
      </c>
      <c r="J20" s="7">
        <v>219591</v>
      </c>
      <c r="K20" s="7">
        <v>219591</v>
      </c>
      <c r="L20" s="7">
        <v>219591</v>
      </c>
      <c r="M20" s="7">
        <v>219591</v>
      </c>
      <c r="N20" s="7">
        <v>174096</v>
      </c>
      <c r="O20" s="7">
        <v>174096</v>
      </c>
      <c r="P20" s="7">
        <v>393021</v>
      </c>
      <c r="Q20" s="7">
        <v>961168.01</v>
      </c>
    </row>
    <row r="21" spans="1:17" x14ac:dyDescent="0.25">
      <c r="A21" s="6"/>
      <c r="B21" s="6"/>
      <c r="C21" s="7" t="s">
        <v>28</v>
      </c>
      <c r="D21" s="7">
        <v>45463942</v>
      </c>
      <c r="E21" s="7"/>
      <c r="F21" s="7">
        <v>25467732</v>
      </c>
      <c r="G21" s="7">
        <v>2550255</v>
      </c>
      <c r="H21" s="7">
        <v>2191159</v>
      </c>
      <c r="I21" s="7">
        <v>1493729</v>
      </c>
      <c r="J21" s="7">
        <v>1493729</v>
      </c>
      <c r="K21" s="7">
        <v>1493729</v>
      </c>
      <c r="L21" s="7">
        <v>1493729</v>
      </c>
      <c r="M21" s="7">
        <v>1493729</v>
      </c>
      <c r="N21" s="7">
        <v>1393729</v>
      </c>
      <c r="O21" s="7">
        <v>1393729</v>
      </c>
      <c r="P21" s="7">
        <v>1874937</v>
      </c>
      <c r="Q21" s="7">
        <v>3123756</v>
      </c>
    </row>
    <row r="22" spans="1:17" x14ac:dyDescent="0.25">
      <c r="A22" s="8" t="s">
        <v>29</v>
      </c>
      <c r="B22" s="8"/>
      <c r="C22" s="8"/>
      <c r="D22" s="8">
        <f>SUM(D23:D37)</f>
        <v>313592189.06999999</v>
      </c>
      <c r="E22" s="6"/>
      <c r="F22" s="8">
        <f t="shared" ref="F22:Q22" si="6">SUM(F23:F37)</f>
        <v>36708140</v>
      </c>
      <c r="G22" s="8">
        <f t="shared" si="6"/>
        <v>26348512</v>
      </c>
      <c r="H22" s="8">
        <f t="shared" si="6"/>
        <v>25053558</v>
      </c>
      <c r="I22" s="8">
        <f t="shared" si="6"/>
        <v>25053558</v>
      </c>
      <c r="J22" s="8">
        <f t="shared" si="6"/>
        <v>25053558</v>
      </c>
      <c r="K22" s="8">
        <f t="shared" si="6"/>
        <v>25053558</v>
      </c>
      <c r="L22" s="8">
        <f t="shared" si="6"/>
        <v>25053558</v>
      </c>
      <c r="M22" s="8">
        <f t="shared" si="6"/>
        <v>25053558</v>
      </c>
      <c r="N22" s="8">
        <f t="shared" si="6"/>
        <v>25053558</v>
      </c>
      <c r="O22" s="8">
        <f t="shared" si="6"/>
        <v>25053558</v>
      </c>
      <c r="P22" s="8">
        <f t="shared" si="6"/>
        <v>25053558</v>
      </c>
      <c r="Q22" s="8">
        <f t="shared" si="6"/>
        <v>25053515.07</v>
      </c>
    </row>
    <row r="23" spans="1:17" x14ac:dyDescent="0.25">
      <c r="A23" s="11"/>
      <c r="B23" s="6"/>
      <c r="C23" s="7" t="s">
        <v>30</v>
      </c>
      <c r="D23" s="7">
        <v>149896.07</v>
      </c>
      <c r="E23" s="7"/>
      <c r="F23" s="7">
        <v>12492</v>
      </c>
      <c r="G23" s="7">
        <v>12492</v>
      </c>
      <c r="H23" s="7">
        <v>12492</v>
      </c>
      <c r="I23" s="7">
        <v>12492</v>
      </c>
      <c r="J23" s="7">
        <v>12492</v>
      </c>
      <c r="K23" s="7">
        <v>12492</v>
      </c>
      <c r="L23" s="7">
        <v>12492</v>
      </c>
      <c r="M23" s="7">
        <v>12492</v>
      </c>
      <c r="N23" s="7">
        <v>12492</v>
      </c>
      <c r="O23" s="7">
        <v>12492</v>
      </c>
      <c r="P23" s="7">
        <v>12492</v>
      </c>
      <c r="Q23" s="7">
        <f>12492-7.93</f>
        <v>12484.07</v>
      </c>
    </row>
    <row r="24" spans="1:17" x14ac:dyDescent="0.25">
      <c r="A24" s="11"/>
      <c r="B24" s="6"/>
      <c r="C24" s="7" t="s">
        <v>31</v>
      </c>
      <c r="D24" s="7">
        <v>2414915</v>
      </c>
      <c r="E24" s="7"/>
      <c r="F24" s="7">
        <v>201243</v>
      </c>
      <c r="G24" s="7">
        <v>201243</v>
      </c>
      <c r="H24" s="7">
        <v>201243</v>
      </c>
      <c r="I24" s="7">
        <v>201243</v>
      </c>
      <c r="J24" s="7">
        <v>201243</v>
      </c>
      <c r="K24" s="7">
        <v>201243</v>
      </c>
      <c r="L24" s="7">
        <v>201243</v>
      </c>
      <c r="M24" s="7">
        <v>201243</v>
      </c>
      <c r="N24" s="7">
        <v>201243</v>
      </c>
      <c r="O24" s="7">
        <v>201243</v>
      </c>
      <c r="P24" s="7">
        <v>201243</v>
      </c>
      <c r="Q24" s="7">
        <v>201242</v>
      </c>
    </row>
    <row r="25" spans="1:17" x14ac:dyDescent="0.25">
      <c r="A25" s="11"/>
      <c r="B25" s="6"/>
      <c r="C25" s="7" t="s">
        <v>32</v>
      </c>
      <c r="D25" s="7">
        <v>2602258</v>
      </c>
      <c r="E25" s="7"/>
      <c r="F25" s="7">
        <v>216855</v>
      </c>
      <c r="G25" s="7">
        <v>216855</v>
      </c>
      <c r="H25" s="7">
        <v>216855</v>
      </c>
      <c r="I25" s="7">
        <v>216855</v>
      </c>
      <c r="J25" s="7">
        <v>216855</v>
      </c>
      <c r="K25" s="7">
        <v>216855</v>
      </c>
      <c r="L25" s="7">
        <v>216855</v>
      </c>
      <c r="M25" s="7">
        <v>216855</v>
      </c>
      <c r="N25" s="7">
        <v>216855</v>
      </c>
      <c r="O25" s="7">
        <v>216855</v>
      </c>
      <c r="P25" s="7">
        <v>216855</v>
      </c>
      <c r="Q25" s="7">
        <v>216853</v>
      </c>
    </row>
    <row r="26" spans="1:17" x14ac:dyDescent="0.25">
      <c r="A26" s="11"/>
      <c r="B26" s="6"/>
      <c r="C26" s="10" t="s">
        <v>33</v>
      </c>
      <c r="D26" s="7">
        <v>374518</v>
      </c>
      <c r="E26" s="7"/>
      <c r="F26" s="7">
        <v>31210</v>
      </c>
      <c r="G26" s="7">
        <v>31210</v>
      </c>
      <c r="H26" s="7">
        <v>31210</v>
      </c>
      <c r="I26" s="7">
        <v>31210</v>
      </c>
      <c r="J26" s="7">
        <v>31210</v>
      </c>
      <c r="K26" s="7">
        <v>31210</v>
      </c>
      <c r="L26" s="7">
        <v>31210</v>
      </c>
      <c r="M26" s="7">
        <v>31210</v>
      </c>
      <c r="N26" s="7">
        <v>31210</v>
      </c>
      <c r="O26" s="7">
        <v>31210</v>
      </c>
      <c r="P26" s="7">
        <v>31210</v>
      </c>
      <c r="Q26" s="7">
        <v>31208</v>
      </c>
    </row>
    <row r="27" spans="1:17" ht="24" x14ac:dyDescent="0.25">
      <c r="A27" s="11"/>
      <c r="B27" s="6"/>
      <c r="C27" s="10" t="s">
        <v>34</v>
      </c>
      <c r="D27" s="7">
        <v>73769662</v>
      </c>
      <c r="E27" s="7"/>
      <c r="F27" s="7">
        <v>6147472</v>
      </c>
      <c r="G27" s="7">
        <v>6147472</v>
      </c>
      <c r="H27" s="7">
        <v>6147472</v>
      </c>
      <c r="I27" s="7">
        <v>6147472</v>
      </c>
      <c r="J27" s="7">
        <v>6147472</v>
      </c>
      <c r="K27" s="7">
        <v>6147472</v>
      </c>
      <c r="L27" s="7">
        <v>6147472</v>
      </c>
      <c r="M27" s="7">
        <v>6147472</v>
      </c>
      <c r="N27" s="7">
        <v>6147472</v>
      </c>
      <c r="O27" s="7">
        <v>6147472</v>
      </c>
      <c r="P27" s="7">
        <v>6147472</v>
      </c>
      <c r="Q27" s="7">
        <v>6147470</v>
      </c>
    </row>
    <row r="28" spans="1:17" ht="24" x14ac:dyDescent="0.25">
      <c r="A28" s="11"/>
      <c r="B28" s="6"/>
      <c r="C28" s="10" t="s">
        <v>35</v>
      </c>
      <c r="D28" s="7">
        <v>8177411</v>
      </c>
      <c r="E28" s="7"/>
      <c r="F28" s="7">
        <v>681451</v>
      </c>
      <c r="G28" s="7">
        <v>681451</v>
      </c>
      <c r="H28" s="7">
        <v>681451</v>
      </c>
      <c r="I28" s="7">
        <v>681451</v>
      </c>
      <c r="J28" s="7">
        <v>681451</v>
      </c>
      <c r="K28" s="7">
        <v>681451</v>
      </c>
      <c r="L28" s="7">
        <v>681451</v>
      </c>
      <c r="M28" s="7">
        <v>681451</v>
      </c>
      <c r="N28" s="7">
        <v>681451</v>
      </c>
      <c r="O28" s="7">
        <v>681451</v>
      </c>
      <c r="P28" s="7">
        <v>681451</v>
      </c>
      <c r="Q28" s="7">
        <v>681450</v>
      </c>
    </row>
    <row r="29" spans="1:17" ht="36" x14ac:dyDescent="0.25">
      <c r="A29" s="11"/>
      <c r="B29" s="6"/>
      <c r="C29" s="10" t="s">
        <v>36</v>
      </c>
      <c r="D29" s="7">
        <v>8710988</v>
      </c>
      <c r="E29" s="7"/>
      <c r="F29" s="7">
        <v>725916</v>
      </c>
      <c r="G29" s="7">
        <v>725916</v>
      </c>
      <c r="H29" s="7">
        <v>725916</v>
      </c>
      <c r="I29" s="7">
        <v>725916</v>
      </c>
      <c r="J29" s="7">
        <v>725916</v>
      </c>
      <c r="K29" s="7">
        <v>725916</v>
      </c>
      <c r="L29" s="7">
        <v>725916</v>
      </c>
      <c r="M29" s="7">
        <v>725916</v>
      </c>
      <c r="N29" s="7">
        <v>725916</v>
      </c>
      <c r="O29" s="7">
        <v>725916</v>
      </c>
      <c r="P29" s="7">
        <v>725916</v>
      </c>
      <c r="Q29" s="7">
        <v>725912</v>
      </c>
    </row>
    <row r="30" spans="1:17" ht="24" x14ac:dyDescent="0.25">
      <c r="A30" s="11"/>
      <c r="B30" s="6"/>
      <c r="C30" s="10" t="s">
        <v>37</v>
      </c>
      <c r="D30" s="7">
        <v>19973407</v>
      </c>
      <c r="E30" s="7"/>
      <c r="F30" s="7">
        <v>1664451</v>
      </c>
      <c r="G30" s="7">
        <v>1664451</v>
      </c>
      <c r="H30" s="7">
        <v>1664451</v>
      </c>
      <c r="I30" s="7">
        <v>1664451</v>
      </c>
      <c r="J30" s="7">
        <v>1664451</v>
      </c>
      <c r="K30" s="7">
        <v>1664451</v>
      </c>
      <c r="L30" s="7">
        <v>1664451</v>
      </c>
      <c r="M30" s="7">
        <v>1664451</v>
      </c>
      <c r="N30" s="7">
        <v>1664451</v>
      </c>
      <c r="O30" s="7">
        <v>1664451</v>
      </c>
      <c r="P30" s="7">
        <v>1664451</v>
      </c>
      <c r="Q30" s="7">
        <v>1664446</v>
      </c>
    </row>
    <row r="31" spans="1:17" x14ac:dyDescent="0.25">
      <c r="A31" s="11"/>
      <c r="B31" s="6"/>
      <c r="C31" s="10" t="s">
        <v>38</v>
      </c>
      <c r="D31" s="7">
        <v>184993329</v>
      </c>
      <c r="E31" s="7"/>
      <c r="F31" s="7">
        <v>25991562</v>
      </c>
      <c r="G31" s="7">
        <v>15631937</v>
      </c>
      <c r="H31" s="7">
        <v>14336983</v>
      </c>
      <c r="I31" s="7">
        <v>14336983</v>
      </c>
      <c r="J31" s="7">
        <v>14336983</v>
      </c>
      <c r="K31" s="7">
        <v>14336983</v>
      </c>
      <c r="L31" s="7">
        <v>14336983</v>
      </c>
      <c r="M31" s="7">
        <v>14336983</v>
      </c>
      <c r="N31" s="7">
        <v>14336983</v>
      </c>
      <c r="O31" s="7">
        <v>14336983</v>
      </c>
      <c r="P31" s="7">
        <v>14336983</v>
      </c>
      <c r="Q31" s="7">
        <v>14336983</v>
      </c>
    </row>
    <row r="32" spans="1:17" ht="24" x14ac:dyDescent="0.25">
      <c r="A32" s="11"/>
      <c r="B32" s="6"/>
      <c r="C32" s="10" t="s">
        <v>39</v>
      </c>
      <c r="D32" s="7">
        <v>5368371</v>
      </c>
      <c r="E32" s="7"/>
      <c r="F32" s="7">
        <v>447367</v>
      </c>
      <c r="G32" s="7">
        <v>447364</v>
      </c>
      <c r="H32" s="7">
        <v>447364</v>
      </c>
      <c r="I32" s="7">
        <v>447364</v>
      </c>
      <c r="J32" s="7">
        <v>447364</v>
      </c>
      <c r="K32" s="7">
        <v>447364</v>
      </c>
      <c r="L32" s="7">
        <v>447364</v>
      </c>
      <c r="M32" s="7">
        <v>447364</v>
      </c>
      <c r="N32" s="7">
        <v>447364</v>
      </c>
      <c r="O32" s="7">
        <v>447364</v>
      </c>
      <c r="P32" s="7">
        <v>447364</v>
      </c>
      <c r="Q32" s="7">
        <v>447364</v>
      </c>
    </row>
    <row r="33" spans="1:17" ht="24" x14ac:dyDescent="0.25">
      <c r="A33" s="11"/>
      <c r="B33" s="6"/>
      <c r="C33" s="10" t="s">
        <v>40</v>
      </c>
      <c r="D33" s="7">
        <v>2193</v>
      </c>
      <c r="E33" s="7"/>
      <c r="F33" s="7">
        <v>183</v>
      </c>
      <c r="G33" s="7">
        <v>183</v>
      </c>
      <c r="H33" s="7">
        <v>183</v>
      </c>
      <c r="I33" s="7">
        <v>183</v>
      </c>
      <c r="J33" s="7">
        <v>183</v>
      </c>
      <c r="K33" s="7">
        <v>183</v>
      </c>
      <c r="L33" s="7">
        <v>183</v>
      </c>
      <c r="M33" s="7">
        <v>183</v>
      </c>
      <c r="N33" s="7">
        <v>183</v>
      </c>
      <c r="O33" s="7">
        <v>183</v>
      </c>
      <c r="P33" s="7">
        <v>183</v>
      </c>
      <c r="Q33" s="7">
        <v>180</v>
      </c>
    </row>
    <row r="34" spans="1:17" x14ac:dyDescent="0.25">
      <c r="A34" s="11"/>
      <c r="B34" s="6"/>
      <c r="C34" s="10" t="s">
        <v>41</v>
      </c>
      <c r="D34" s="7">
        <v>111825</v>
      </c>
      <c r="E34" s="7"/>
      <c r="F34" s="7">
        <v>9319</v>
      </c>
      <c r="G34" s="7">
        <v>9319</v>
      </c>
      <c r="H34" s="7">
        <v>9319</v>
      </c>
      <c r="I34" s="7">
        <v>9319</v>
      </c>
      <c r="J34" s="7">
        <v>9319</v>
      </c>
      <c r="K34" s="7">
        <v>9319</v>
      </c>
      <c r="L34" s="7">
        <v>9319</v>
      </c>
      <c r="M34" s="7">
        <v>9319</v>
      </c>
      <c r="N34" s="7">
        <v>9319</v>
      </c>
      <c r="O34" s="7">
        <v>9319</v>
      </c>
      <c r="P34" s="7">
        <v>9319</v>
      </c>
      <c r="Q34" s="7">
        <v>9316</v>
      </c>
    </row>
    <row r="35" spans="1:17" x14ac:dyDescent="0.25">
      <c r="A35" s="11"/>
      <c r="B35" s="6"/>
      <c r="C35" s="10" t="s">
        <v>42</v>
      </c>
      <c r="D35" s="7">
        <v>1062522</v>
      </c>
      <c r="E35" s="7"/>
      <c r="F35" s="7">
        <v>88544</v>
      </c>
      <c r="G35" s="7">
        <v>88544</v>
      </c>
      <c r="H35" s="7">
        <v>88544</v>
      </c>
      <c r="I35" s="7">
        <v>88544</v>
      </c>
      <c r="J35" s="7">
        <v>88544</v>
      </c>
      <c r="K35" s="7">
        <v>88544</v>
      </c>
      <c r="L35" s="7">
        <v>88544</v>
      </c>
      <c r="M35" s="7">
        <v>88544</v>
      </c>
      <c r="N35" s="7">
        <v>88544</v>
      </c>
      <c r="O35" s="7">
        <v>88544</v>
      </c>
      <c r="P35" s="7">
        <v>88544</v>
      </c>
      <c r="Q35" s="7">
        <v>88538</v>
      </c>
    </row>
    <row r="36" spans="1:17" ht="24" x14ac:dyDescent="0.25">
      <c r="A36" s="11"/>
      <c r="B36" s="6"/>
      <c r="C36" s="10" t="s">
        <v>43</v>
      </c>
      <c r="D36" s="7">
        <v>2651435</v>
      </c>
      <c r="E36" s="7"/>
      <c r="F36" s="7">
        <v>220953</v>
      </c>
      <c r="G36" s="7">
        <v>220953</v>
      </c>
      <c r="H36" s="7">
        <v>220953</v>
      </c>
      <c r="I36" s="7">
        <v>220953</v>
      </c>
      <c r="J36" s="7">
        <v>220953</v>
      </c>
      <c r="K36" s="7">
        <v>220953</v>
      </c>
      <c r="L36" s="7">
        <v>220953</v>
      </c>
      <c r="M36" s="7">
        <v>220953</v>
      </c>
      <c r="N36" s="7">
        <v>220953</v>
      </c>
      <c r="O36" s="7">
        <v>220953</v>
      </c>
      <c r="P36" s="7">
        <v>220953</v>
      </c>
      <c r="Q36" s="7">
        <v>220952</v>
      </c>
    </row>
    <row r="37" spans="1:17" x14ac:dyDescent="0.25">
      <c r="A37" s="11"/>
      <c r="B37" s="6"/>
      <c r="C37" s="10" t="s">
        <v>44</v>
      </c>
      <c r="D37" s="7">
        <v>3229459</v>
      </c>
      <c r="E37" s="7"/>
      <c r="F37" s="7">
        <v>269122</v>
      </c>
      <c r="G37" s="7">
        <v>269122</v>
      </c>
      <c r="H37" s="7">
        <v>269122</v>
      </c>
      <c r="I37" s="7">
        <v>269122</v>
      </c>
      <c r="J37" s="7">
        <v>269122</v>
      </c>
      <c r="K37" s="7">
        <v>269122</v>
      </c>
      <c r="L37" s="7">
        <v>269122</v>
      </c>
      <c r="M37" s="7">
        <v>269122</v>
      </c>
      <c r="N37" s="7">
        <v>269122</v>
      </c>
      <c r="O37" s="7">
        <v>269122</v>
      </c>
      <c r="P37" s="7">
        <v>269122</v>
      </c>
      <c r="Q37" s="7">
        <v>269117</v>
      </c>
    </row>
    <row r="38" spans="1:17" x14ac:dyDescent="0.25">
      <c r="A38" s="8" t="s">
        <v>45</v>
      </c>
      <c r="B38" s="8"/>
      <c r="C38" s="8"/>
      <c r="D38" s="8">
        <f>+D39</f>
        <v>14672515.6</v>
      </c>
      <c r="E38" s="6"/>
      <c r="F38" s="8">
        <f t="shared" ref="F38:Q38" si="7">+F39</f>
        <v>975539</v>
      </c>
      <c r="G38" s="8">
        <f t="shared" si="7"/>
        <v>1858646</v>
      </c>
      <c r="H38" s="8">
        <f t="shared" si="7"/>
        <v>2491084</v>
      </c>
      <c r="I38" s="8">
        <f t="shared" si="7"/>
        <v>2293975</v>
      </c>
      <c r="J38" s="8">
        <f t="shared" si="7"/>
        <v>2413047</v>
      </c>
      <c r="K38" s="8">
        <f t="shared" si="7"/>
        <v>856718</v>
      </c>
      <c r="L38" s="8">
        <f t="shared" si="7"/>
        <v>448701</v>
      </c>
      <c r="M38" s="8">
        <f t="shared" si="7"/>
        <v>652253</v>
      </c>
      <c r="N38" s="8">
        <f t="shared" si="7"/>
        <v>674126</v>
      </c>
      <c r="O38" s="8">
        <f t="shared" si="7"/>
        <v>727536</v>
      </c>
      <c r="P38" s="8">
        <f t="shared" si="7"/>
        <v>655728</v>
      </c>
      <c r="Q38" s="8">
        <f t="shared" si="7"/>
        <v>625162.6</v>
      </c>
    </row>
    <row r="39" spans="1:17" x14ac:dyDescent="0.25">
      <c r="A39" s="6"/>
      <c r="B39" s="9" t="s">
        <v>45</v>
      </c>
      <c r="C39" s="9"/>
      <c r="D39" s="9">
        <f>SUM(D40:D43)</f>
        <v>14672515.6</v>
      </c>
      <c r="E39" s="6"/>
      <c r="F39" s="9">
        <f t="shared" ref="F39:Q39" si="8">SUM(F40:F43)</f>
        <v>975539</v>
      </c>
      <c r="G39" s="9">
        <f t="shared" si="8"/>
        <v>1858646</v>
      </c>
      <c r="H39" s="9">
        <f t="shared" si="8"/>
        <v>2491084</v>
      </c>
      <c r="I39" s="9">
        <f t="shared" si="8"/>
        <v>2293975</v>
      </c>
      <c r="J39" s="9">
        <f t="shared" si="8"/>
        <v>2413047</v>
      </c>
      <c r="K39" s="9">
        <f t="shared" si="8"/>
        <v>856718</v>
      </c>
      <c r="L39" s="9">
        <f t="shared" si="8"/>
        <v>448701</v>
      </c>
      <c r="M39" s="9">
        <f t="shared" si="8"/>
        <v>652253</v>
      </c>
      <c r="N39" s="9">
        <f t="shared" si="8"/>
        <v>674126</v>
      </c>
      <c r="O39" s="9">
        <f t="shared" si="8"/>
        <v>727536</v>
      </c>
      <c r="P39" s="9">
        <f t="shared" si="8"/>
        <v>655728</v>
      </c>
      <c r="Q39" s="9">
        <f t="shared" si="8"/>
        <v>625162.6</v>
      </c>
    </row>
    <row r="40" spans="1:17" x14ac:dyDescent="0.25">
      <c r="A40" s="6"/>
      <c r="B40" s="6"/>
      <c r="C40" s="7" t="s">
        <v>46</v>
      </c>
      <c r="D40" s="7">
        <v>11656082</v>
      </c>
      <c r="E40" s="7"/>
      <c r="F40" s="7">
        <v>724169</v>
      </c>
      <c r="G40" s="7">
        <v>1607276</v>
      </c>
      <c r="H40" s="7">
        <v>2239714</v>
      </c>
      <c r="I40" s="7">
        <v>2042605</v>
      </c>
      <c r="J40" s="7">
        <v>2161677</v>
      </c>
      <c r="K40" s="7">
        <v>605348</v>
      </c>
      <c r="L40" s="7">
        <v>197331</v>
      </c>
      <c r="M40" s="7">
        <v>400883</v>
      </c>
      <c r="N40" s="7">
        <v>422756</v>
      </c>
      <c r="O40" s="7">
        <v>476166</v>
      </c>
      <c r="P40" s="7">
        <v>404358</v>
      </c>
      <c r="Q40" s="7">
        <v>373799</v>
      </c>
    </row>
    <row r="41" spans="1:17" ht="24" x14ac:dyDescent="0.25">
      <c r="A41" s="6"/>
      <c r="B41" s="6"/>
      <c r="C41" s="10" t="s">
        <v>47</v>
      </c>
      <c r="D41" s="7">
        <v>1963788.0000000002</v>
      </c>
      <c r="E41" s="7"/>
      <c r="F41" s="7">
        <v>163649</v>
      </c>
      <c r="G41" s="7">
        <v>163649</v>
      </c>
      <c r="H41" s="7">
        <v>163649</v>
      </c>
      <c r="I41" s="7">
        <v>163649</v>
      </c>
      <c r="J41" s="7">
        <v>163649</v>
      </c>
      <c r="K41" s="7">
        <v>163649</v>
      </c>
      <c r="L41" s="7">
        <v>163649</v>
      </c>
      <c r="M41" s="7">
        <v>163649</v>
      </c>
      <c r="N41" s="7">
        <v>163649</v>
      </c>
      <c r="O41" s="7">
        <v>163649</v>
      </c>
      <c r="P41" s="7">
        <v>163649</v>
      </c>
      <c r="Q41" s="7">
        <v>163649</v>
      </c>
    </row>
    <row r="42" spans="1:17" x14ac:dyDescent="0.25">
      <c r="A42" s="6"/>
      <c r="B42" s="6"/>
      <c r="C42" s="7" t="s">
        <v>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x14ac:dyDescent="0.25">
      <c r="A43" s="6"/>
      <c r="B43" s="6"/>
      <c r="C43" s="7" t="s">
        <v>49</v>
      </c>
      <c r="D43" s="7">
        <v>1052645.5999999999</v>
      </c>
      <c r="E43" s="7"/>
      <c r="F43" s="7">
        <v>87721</v>
      </c>
      <c r="G43" s="7">
        <v>87721</v>
      </c>
      <c r="H43" s="7">
        <v>87721</v>
      </c>
      <c r="I43" s="7">
        <v>87721</v>
      </c>
      <c r="J43" s="7">
        <v>87721</v>
      </c>
      <c r="K43" s="7">
        <v>87721</v>
      </c>
      <c r="L43" s="7">
        <v>87721</v>
      </c>
      <c r="M43" s="7">
        <v>87721</v>
      </c>
      <c r="N43" s="7">
        <v>87721</v>
      </c>
      <c r="O43" s="7">
        <v>87721</v>
      </c>
      <c r="P43" s="7">
        <v>87721</v>
      </c>
      <c r="Q43" s="7">
        <f>87721-6.4</f>
        <v>87714.6</v>
      </c>
    </row>
    <row r="44" spans="1:17" x14ac:dyDescent="0.25">
      <c r="A44" s="8" t="s">
        <v>50</v>
      </c>
      <c r="B44" s="8"/>
      <c r="C44" s="8"/>
      <c r="D44" s="8">
        <f>+D45</f>
        <v>6019297.7999999998</v>
      </c>
      <c r="E44" s="6"/>
      <c r="F44" s="8">
        <f t="shared" ref="F44:Q44" si="9">+F45</f>
        <v>501609</v>
      </c>
      <c r="G44" s="8">
        <f t="shared" si="9"/>
        <v>501609</v>
      </c>
      <c r="H44" s="8">
        <f t="shared" si="9"/>
        <v>501609</v>
      </c>
      <c r="I44" s="8">
        <f t="shared" si="9"/>
        <v>501609</v>
      </c>
      <c r="J44" s="8">
        <f t="shared" si="9"/>
        <v>501609</v>
      </c>
      <c r="K44" s="8">
        <f t="shared" si="9"/>
        <v>501609</v>
      </c>
      <c r="L44" s="8">
        <f t="shared" si="9"/>
        <v>501609</v>
      </c>
      <c r="M44" s="8">
        <f t="shared" si="9"/>
        <v>501609</v>
      </c>
      <c r="N44" s="8">
        <f t="shared" si="9"/>
        <v>501609</v>
      </c>
      <c r="O44" s="8">
        <f t="shared" si="9"/>
        <v>501609</v>
      </c>
      <c r="P44" s="8">
        <f t="shared" si="9"/>
        <v>501609</v>
      </c>
      <c r="Q44" s="8">
        <f t="shared" si="9"/>
        <v>501598.8</v>
      </c>
    </row>
    <row r="45" spans="1:17" x14ac:dyDescent="0.25">
      <c r="A45" s="6"/>
      <c r="B45" s="9" t="s">
        <v>50</v>
      </c>
      <c r="C45" s="9"/>
      <c r="D45" s="9">
        <f>+D46+D47</f>
        <v>6019297.7999999998</v>
      </c>
      <c r="E45" s="6"/>
      <c r="F45" s="9">
        <f t="shared" ref="F45:Q45" si="10">+F46+F47</f>
        <v>501609</v>
      </c>
      <c r="G45" s="9">
        <f t="shared" si="10"/>
        <v>501609</v>
      </c>
      <c r="H45" s="9">
        <f t="shared" si="10"/>
        <v>501609</v>
      </c>
      <c r="I45" s="9">
        <f t="shared" si="10"/>
        <v>501609</v>
      </c>
      <c r="J45" s="9">
        <f t="shared" si="10"/>
        <v>501609</v>
      </c>
      <c r="K45" s="9">
        <f t="shared" si="10"/>
        <v>501609</v>
      </c>
      <c r="L45" s="9">
        <f t="shared" si="10"/>
        <v>501609</v>
      </c>
      <c r="M45" s="9">
        <f t="shared" si="10"/>
        <v>501609</v>
      </c>
      <c r="N45" s="9">
        <f t="shared" si="10"/>
        <v>501609</v>
      </c>
      <c r="O45" s="9">
        <f t="shared" si="10"/>
        <v>501609</v>
      </c>
      <c r="P45" s="9">
        <f t="shared" si="10"/>
        <v>501609</v>
      </c>
      <c r="Q45" s="9">
        <f t="shared" si="10"/>
        <v>501598.8</v>
      </c>
    </row>
    <row r="46" spans="1:17" x14ac:dyDescent="0.25">
      <c r="A46" s="6"/>
      <c r="B46" s="6"/>
      <c r="C46" s="7" t="s">
        <v>50</v>
      </c>
      <c r="D46" s="7">
        <v>5521890.5999999996</v>
      </c>
      <c r="E46" s="7"/>
      <c r="F46" s="7">
        <v>460158</v>
      </c>
      <c r="G46" s="7">
        <v>460158</v>
      </c>
      <c r="H46" s="7">
        <v>460158</v>
      </c>
      <c r="I46" s="7">
        <v>460158</v>
      </c>
      <c r="J46" s="7">
        <v>460158</v>
      </c>
      <c r="K46" s="7">
        <v>460158</v>
      </c>
      <c r="L46" s="7">
        <v>460158</v>
      </c>
      <c r="M46" s="7">
        <v>460158</v>
      </c>
      <c r="N46" s="7">
        <v>460158</v>
      </c>
      <c r="O46" s="7">
        <v>460158</v>
      </c>
      <c r="P46" s="7">
        <v>460158</v>
      </c>
      <c r="Q46" s="7">
        <f>460158-5.4</f>
        <v>460152.6</v>
      </c>
    </row>
    <row r="47" spans="1:17" x14ac:dyDescent="0.25">
      <c r="A47" s="6"/>
      <c r="B47" s="6"/>
      <c r="C47" s="7" t="s">
        <v>51</v>
      </c>
      <c r="D47" s="7">
        <v>497407.19999999995</v>
      </c>
      <c r="E47" s="7"/>
      <c r="F47" s="7">
        <v>41451</v>
      </c>
      <c r="G47" s="7">
        <v>41451</v>
      </c>
      <c r="H47" s="7">
        <v>41451</v>
      </c>
      <c r="I47" s="7">
        <v>41451</v>
      </c>
      <c r="J47" s="7">
        <v>41451</v>
      </c>
      <c r="K47" s="7">
        <v>41451</v>
      </c>
      <c r="L47" s="7">
        <v>41451</v>
      </c>
      <c r="M47" s="7">
        <v>41451</v>
      </c>
      <c r="N47" s="7">
        <v>41451</v>
      </c>
      <c r="O47" s="7">
        <v>41451</v>
      </c>
      <c r="P47" s="7">
        <v>41451</v>
      </c>
      <c r="Q47" s="7">
        <f>41451-4.8</f>
        <v>41446.199999999997</v>
      </c>
    </row>
    <row r="48" spans="1:17" s="13" customFormat="1" x14ac:dyDescent="0.25">
      <c r="A48" s="12"/>
      <c r="B48" s="12"/>
      <c r="C48" s="12" t="s">
        <v>52</v>
      </c>
      <c r="D48" s="12">
        <f>+D7+D18+D22+D38+D44</f>
        <v>1563447696.9999998</v>
      </c>
      <c r="E48" s="6"/>
      <c r="F48" s="12">
        <f t="shared" ref="F48:Q48" si="11">+F7+F18+F22+F38+F44</f>
        <v>719634971</v>
      </c>
      <c r="G48" s="12">
        <f t="shared" si="11"/>
        <v>98369580</v>
      </c>
      <c r="H48" s="12">
        <f t="shared" si="11"/>
        <v>87456180</v>
      </c>
      <c r="I48" s="12">
        <f t="shared" si="11"/>
        <v>68713858</v>
      </c>
      <c r="J48" s="12">
        <f t="shared" si="11"/>
        <v>68832930</v>
      </c>
      <c r="K48" s="12">
        <f t="shared" si="11"/>
        <v>67276601</v>
      </c>
      <c r="L48" s="12">
        <f t="shared" si="11"/>
        <v>66868584</v>
      </c>
      <c r="M48" s="12">
        <f t="shared" si="11"/>
        <v>67072136</v>
      </c>
      <c r="N48" s="12">
        <f t="shared" si="11"/>
        <v>64448516</v>
      </c>
      <c r="O48" s="12">
        <f t="shared" si="11"/>
        <v>64533005</v>
      </c>
      <c r="P48" s="12">
        <f t="shared" si="11"/>
        <v>77191550</v>
      </c>
      <c r="Q48" s="12">
        <f t="shared" si="11"/>
        <v>113049786.00000001</v>
      </c>
    </row>
    <row r="49" spans="1:17" x14ac:dyDescent="0.25">
      <c r="A49" s="8" t="s">
        <v>53</v>
      </c>
      <c r="B49" s="8"/>
      <c r="C49" s="8"/>
      <c r="D49" s="8">
        <f>+D50+D59</f>
        <v>1500324350.3087716</v>
      </c>
      <c r="E49" s="6"/>
      <c r="F49" s="8">
        <f t="shared" ref="F49:Q49" si="12">+F50+F59</f>
        <v>123747290</v>
      </c>
      <c r="G49" s="8">
        <f t="shared" si="12"/>
        <v>158033567</v>
      </c>
      <c r="H49" s="8">
        <f t="shared" si="12"/>
        <v>113324474</v>
      </c>
      <c r="I49" s="8">
        <f t="shared" si="12"/>
        <v>175842727</v>
      </c>
      <c r="J49" s="8">
        <f t="shared" si="12"/>
        <v>108437667</v>
      </c>
      <c r="K49" s="8">
        <f t="shared" si="12"/>
        <v>108274780</v>
      </c>
      <c r="L49" s="8">
        <f t="shared" si="12"/>
        <v>131078302</v>
      </c>
      <c r="M49" s="8">
        <f t="shared" si="12"/>
        <v>119895722</v>
      </c>
      <c r="N49" s="8">
        <f t="shared" si="12"/>
        <v>112894120</v>
      </c>
      <c r="O49" s="8">
        <f t="shared" si="12"/>
        <v>129609689</v>
      </c>
      <c r="P49" s="8">
        <f t="shared" si="12"/>
        <v>108844464</v>
      </c>
      <c r="Q49" s="8">
        <f t="shared" si="12"/>
        <v>110341548.31</v>
      </c>
    </row>
    <row r="50" spans="1:17" x14ac:dyDescent="0.25">
      <c r="A50" s="6"/>
      <c r="B50" s="9" t="s">
        <v>53</v>
      </c>
      <c r="C50" s="9"/>
      <c r="D50" s="9">
        <f>SUM(D51:D58)</f>
        <v>1480024470.8087716</v>
      </c>
      <c r="E50" s="6"/>
      <c r="F50" s="9">
        <f t="shared" ref="F50:Q50" si="13">SUM(F51:F58)</f>
        <v>121696230</v>
      </c>
      <c r="G50" s="9">
        <f t="shared" si="13"/>
        <v>156305181</v>
      </c>
      <c r="H50" s="9">
        <f t="shared" si="13"/>
        <v>111690298</v>
      </c>
      <c r="I50" s="9">
        <f t="shared" si="13"/>
        <v>174019526</v>
      </c>
      <c r="J50" s="9">
        <f t="shared" si="13"/>
        <v>106862062</v>
      </c>
      <c r="K50" s="9">
        <f t="shared" si="13"/>
        <v>106630523</v>
      </c>
      <c r="L50" s="9">
        <f t="shared" si="13"/>
        <v>129335946</v>
      </c>
      <c r="M50" s="9">
        <f t="shared" si="13"/>
        <v>118219915</v>
      </c>
      <c r="N50" s="9">
        <f t="shared" si="13"/>
        <v>111283547</v>
      </c>
      <c r="O50" s="9">
        <f t="shared" si="13"/>
        <v>127906327</v>
      </c>
      <c r="P50" s="9">
        <f t="shared" si="13"/>
        <v>107430952</v>
      </c>
      <c r="Q50" s="9">
        <f t="shared" si="13"/>
        <v>108643963.81</v>
      </c>
    </row>
    <row r="51" spans="1:17" x14ac:dyDescent="0.25">
      <c r="A51" s="6"/>
      <c r="B51" s="6"/>
      <c r="C51" s="7" t="s">
        <v>54</v>
      </c>
      <c r="D51" s="7">
        <v>969340478.70000005</v>
      </c>
      <c r="E51" s="7"/>
      <c r="F51" s="14">
        <v>76135057</v>
      </c>
      <c r="G51" s="14">
        <v>109868299</v>
      </c>
      <c r="H51" s="14">
        <v>71738655</v>
      </c>
      <c r="I51" s="14">
        <v>106535507</v>
      </c>
      <c r="J51" s="14">
        <v>72057250</v>
      </c>
      <c r="K51" s="14">
        <v>72784485</v>
      </c>
      <c r="L51" s="14">
        <v>77990331</v>
      </c>
      <c r="M51" s="14">
        <v>80714800</v>
      </c>
      <c r="N51" s="14">
        <v>76679225</v>
      </c>
      <c r="O51" s="14">
        <v>77483601</v>
      </c>
      <c r="P51" s="14">
        <v>73189646</v>
      </c>
      <c r="Q51" s="14">
        <v>74163622.700000003</v>
      </c>
    </row>
    <row r="52" spans="1:17" x14ac:dyDescent="0.25">
      <c r="A52" s="6"/>
      <c r="B52" s="6"/>
      <c r="C52" s="7" t="s">
        <v>55</v>
      </c>
      <c r="D52" s="7">
        <v>95492474.010000005</v>
      </c>
      <c r="E52" s="7"/>
      <c r="F52" s="14">
        <v>13227369</v>
      </c>
      <c r="G52" s="14">
        <v>2461498</v>
      </c>
      <c r="H52" s="14">
        <v>2461498</v>
      </c>
      <c r="I52" s="14">
        <v>26253188</v>
      </c>
      <c r="J52" s="14">
        <v>2461498</v>
      </c>
      <c r="K52" s="14">
        <v>2461498</v>
      </c>
      <c r="L52" s="14">
        <v>18559826</v>
      </c>
      <c r="M52" s="14">
        <v>2461498</v>
      </c>
      <c r="N52" s="14">
        <v>2461498</v>
      </c>
      <c r="O52" s="14">
        <v>17760105</v>
      </c>
      <c r="P52" s="14">
        <v>2461498</v>
      </c>
      <c r="Q52" s="14">
        <f>2461498+2.01</f>
        <v>2461500.0099999998</v>
      </c>
    </row>
    <row r="53" spans="1:17" x14ac:dyDescent="0.25">
      <c r="A53" s="6"/>
      <c r="B53" s="6"/>
      <c r="C53" s="7" t="s">
        <v>56</v>
      </c>
      <c r="D53" s="7">
        <v>179604505.22</v>
      </c>
      <c r="E53" s="7"/>
      <c r="F53" s="14">
        <v>14105406</v>
      </c>
      <c r="G53" s="14">
        <v>20368724</v>
      </c>
      <c r="H53" s="14">
        <v>13289118</v>
      </c>
      <c r="I53" s="14">
        <v>19749918</v>
      </c>
      <c r="J53" s="14">
        <v>13348272</v>
      </c>
      <c r="K53" s="14">
        <v>13483299</v>
      </c>
      <c r="L53" s="14">
        <v>14448881</v>
      </c>
      <c r="M53" s="14">
        <v>14954738</v>
      </c>
      <c r="N53" s="14">
        <v>14205445</v>
      </c>
      <c r="O53" s="14">
        <v>14354807</v>
      </c>
      <c r="P53" s="14">
        <v>13557528</v>
      </c>
      <c r="Q53" s="14">
        <f>13738368+1.22</f>
        <v>13738369.220000001</v>
      </c>
    </row>
    <row r="54" spans="1:17" x14ac:dyDescent="0.25">
      <c r="A54" s="6"/>
      <c r="B54" s="6"/>
      <c r="C54" s="7" t="s">
        <v>57</v>
      </c>
      <c r="D54" s="7">
        <v>81727212.049999997</v>
      </c>
      <c r="E54" s="7"/>
      <c r="F54" s="14">
        <v>6418522</v>
      </c>
      <c r="G54" s="14">
        <v>9268582</v>
      </c>
      <c r="H54" s="14">
        <v>6047078</v>
      </c>
      <c r="I54" s="14">
        <v>8987000</v>
      </c>
      <c r="J54" s="14">
        <v>6073996</v>
      </c>
      <c r="K54" s="14">
        <v>6135439</v>
      </c>
      <c r="L54" s="14">
        <v>6574817</v>
      </c>
      <c r="M54" s="14">
        <v>6805002</v>
      </c>
      <c r="N54" s="14">
        <v>6464044</v>
      </c>
      <c r="O54" s="14">
        <v>6532010</v>
      </c>
      <c r="P54" s="14">
        <v>6169216</v>
      </c>
      <c r="Q54" s="14">
        <f>6251505+1.05</f>
        <v>6251506.0499999998</v>
      </c>
    </row>
    <row r="55" spans="1:17" x14ac:dyDescent="0.25">
      <c r="A55" s="6"/>
      <c r="B55" s="6"/>
      <c r="C55" s="7" t="s">
        <v>58</v>
      </c>
      <c r="D55" s="7">
        <v>25711586.940000001</v>
      </c>
      <c r="E55" s="7"/>
      <c r="F55" s="14">
        <v>1833222</v>
      </c>
      <c r="G55" s="14">
        <v>3986876</v>
      </c>
      <c r="H55" s="14">
        <v>1784120</v>
      </c>
      <c r="I55" s="14">
        <v>1653491</v>
      </c>
      <c r="J55" s="14">
        <v>1867543</v>
      </c>
      <c r="K55" s="14">
        <v>1974604</v>
      </c>
      <c r="L55" s="14">
        <v>2070899</v>
      </c>
      <c r="M55" s="14">
        <v>2225502</v>
      </c>
      <c r="N55" s="14">
        <v>2290322</v>
      </c>
      <c r="O55" s="14">
        <v>2090353</v>
      </c>
      <c r="P55" s="14">
        <v>1955305</v>
      </c>
      <c r="Q55" s="14">
        <f>1979348+1.94</f>
        <v>1979349.94</v>
      </c>
    </row>
    <row r="56" spans="1:17" x14ac:dyDescent="0.25">
      <c r="A56" s="6"/>
      <c r="B56" s="6"/>
      <c r="C56" s="7" t="s">
        <v>59</v>
      </c>
      <c r="D56" s="7">
        <v>37592844.398771495</v>
      </c>
      <c r="E56" s="7"/>
      <c r="F56" s="14">
        <v>2717363</v>
      </c>
      <c r="G56" s="14">
        <v>3066064</v>
      </c>
      <c r="H56" s="14">
        <v>2912683</v>
      </c>
      <c r="I56" s="14">
        <v>3236630</v>
      </c>
      <c r="J56" s="14">
        <v>3196534</v>
      </c>
      <c r="K56" s="14">
        <v>3303966</v>
      </c>
      <c r="L56" s="14">
        <v>3146256</v>
      </c>
      <c r="M56" s="14">
        <v>3284109</v>
      </c>
      <c r="N56" s="14">
        <v>3259414</v>
      </c>
      <c r="O56" s="14">
        <v>3098777</v>
      </c>
      <c r="P56" s="14">
        <v>3242740</v>
      </c>
      <c r="Q56" s="14">
        <f>3128308+0.4</f>
        <v>3128308.4</v>
      </c>
    </row>
    <row r="57" spans="1:17" x14ac:dyDescent="0.25">
      <c r="A57" s="6"/>
      <c r="B57" s="6"/>
      <c r="C57" s="7" t="s">
        <v>60</v>
      </c>
      <c r="D57" s="7">
        <v>6083369.4900000002</v>
      </c>
      <c r="E57" s="7"/>
      <c r="F57" s="14">
        <v>829161</v>
      </c>
      <c r="G57" s="14">
        <v>414315</v>
      </c>
      <c r="H57" s="14">
        <v>269121</v>
      </c>
      <c r="I57" s="14">
        <v>514144</v>
      </c>
      <c r="J57" s="14">
        <v>728201</v>
      </c>
      <c r="K57" s="14">
        <v>304751</v>
      </c>
      <c r="L57" s="14">
        <v>315805</v>
      </c>
      <c r="M57" s="14">
        <v>806689</v>
      </c>
      <c r="N57" s="14">
        <v>504316</v>
      </c>
      <c r="O57" s="14">
        <v>393161</v>
      </c>
      <c r="P57" s="14">
        <v>459737</v>
      </c>
      <c r="Q57" s="14">
        <f>543969-0.51</f>
        <v>543968.49</v>
      </c>
    </row>
    <row r="58" spans="1:17" x14ac:dyDescent="0.25">
      <c r="A58" s="6"/>
      <c r="B58" s="6"/>
      <c r="C58" s="7" t="s">
        <v>61</v>
      </c>
      <c r="D58" s="7">
        <v>84472000</v>
      </c>
      <c r="E58" s="7"/>
      <c r="F58" s="14">
        <v>6430130</v>
      </c>
      <c r="G58" s="14">
        <v>6870823</v>
      </c>
      <c r="H58" s="14">
        <v>13188025</v>
      </c>
      <c r="I58" s="14">
        <v>7089648</v>
      </c>
      <c r="J58" s="14">
        <v>7128768</v>
      </c>
      <c r="K58" s="14">
        <v>6182481</v>
      </c>
      <c r="L58" s="14">
        <v>6229131</v>
      </c>
      <c r="M58" s="14">
        <v>6967577</v>
      </c>
      <c r="N58" s="14">
        <v>5419283</v>
      </c>
      <c r="O58" s="14">
        <v>6193513</v>
      </c>
      <c r="P58" s="14">
        <v>6395282</v>
      </c>
      <c r="Q58" s="14">
        <f>6377337+2</f>
        <v>6377339</v>
      </c>
    </row>
    <row r="59" spans="1:17" ht="27.75" customHeight="1" x14ac:dyDescent="0.25">
      <c r="A59" s="6"/>
      <c r="B59" s="19" t="s">
        <v>62</v>
      </c>
      <c r="C59" s="19"/>
      <c r="D59" s="9">
        <f>+D60+D61</f>
        <v>20299879.5</v>
      </c>
      <c r="E59" s="6"/>
      <c r="F59" s="9">
        <f t="shared" ref="F59:Q59" si="14">+F60+F61</f>
        <v>2051060</v>
      </c>
      <c r="G59" s="9">
        <f t="shared" si="14"/>
        <v>1728386</v>
      </c>
      <c r="H59" s="9">
        <f t="shared" si="14"/>
        <v>1634176</v>
      </c>
      <c r="I59" s="9">
        <f t="shared" si="14"/>
        <v>1823201</v>
      </c>
      <c r="J59" s="9">
        <f t="shared" si="14"/>
        <v>1575605</v>
      </c>
      <c r="K59" s="9">
        <f t="shared" si="14"/>
        <v>1644257</v>
      </c>
      <c r="L59" s="9">
        <f t="shared" si="14"/>
        <v>1742356</v>
      </c>
      <c r="M59" s="9">
        <f t="shared" si="14"/>
        <v>1675807</v>
      </c>
      <c r="N59" s="9">
        <f t="shared" si="14"/>
        <v>1610573</v>
      </c>
      <c r="O59" s="9">
        <f t="shared" si="14"/>
        <v>1703362</v>
      </c>
      <c r="P59" s="9">
        <f t="shared" si="14"/>
        <v>1413512</v>
      </c>
      <c r="Q59" s="9">
        <f t="shared" si="14"/>
        <v>1697584.5</v>
      </c>
    </row>
    <row r="60" spans="1:17" ht="24" x14ac:dyDescent="0.25">
      <c r="A60" s="6"/>
      <c r="B60" s="6"/>
      <c r="C60" s="10" t="s">
        <v>63</v>
      </c>
      <c r="D60" s="7">
        <v>20398.38</v>
      </c>
      <c r="E60" s="7"/>
      <c r="F60" s="14">
        <v>1324</v>
      </c>
      <c r="G60" s="14">
        <v>2316</v>
      </c>
      <c r="H60" s="14">
        <v>2796</v>
      </c>
      <c r="I60" s="14">
        <v>261</v>
      </c>
      <c r="J60" s="14">
        <v>1920</v>
      </c>
      <c r="K60" s="14">
        <v>266</v>
      </c>
      <c r="L60" s="14">
        <v>564</v>
      </c>
      <c r="M60" s="14">
        <v>1533</v>
      </c>
      <c r="N60" s="14">
        <v>525</v>
      </c>
      <c r="O60" s="14">
        <v>139</v>
      </c>
      <c r="P60" s="14">
        <v>4440</v>
      </c>
      <c r="Q60" s="14">
        <v>4314.38</v>
      </c>
    </row>
    <row r="61" spans="1:17" ht="24" x14ac:dyDescent="0.25">
      <c r="A61" s="6"/>
      <c r="B61" s="6"/>
      <c r="C61" s="10" t="s">
        <v>64</v>
      </c>
      <c r="D61" s="7">
        <v>20279481.120000001</v>
      </c>
      <c r="E61" s="7"/>
      <c r="F61" s="14">
        <v>2049736</v>
      </c>
      <c r="G61" s="14">
        <v>1726070</v>
      </c>
      <c r="H61" s="14">
        <v>1631380</v>
      </c>
      <c r="I61" s="14">
        <v>1822940</v>
      </c>
      <c r="J61" s="14">
        <v>1573685</v>
      </c>
      <c r="K61" s="14">
        <v>1643991</v>
      </c>
      <c r="L61" s="14">
        <v>1741792</v>
      </c>
      <c r="M61" s="14">
        <v>1674274</v>
      </c>
      <c r="N61" s="14">
        <v>1610048</v>
      </c>
      <c r="O61" s="14">
        <v>1703223</v>
      </c>
      <c r="P61" s="14">
        <v>1409072</v>
      </c>
      <c r="Q61" s="14">
        <v>1693270.12</v>
      </c>
    </row>
    <row r="62" spans="1:17" x14ac:dyDescent="0.25">
      <c r="A62" s="8" t="s">
        <v>65</v>
      </c>
      <c r="B62" s="8"/>
      <c r="C62" s="8"/>
      <c r="D62" s="8">
        <f>+D63+D65</f>
        <v>966455150.43000007</v>
      </c>
      <c r="E62" s="6"/>
      <c r="F62" s="8">
        <f t="shared" ref="F62:Q62" si="15">+F63+F65</f>
        <v>82149792.219999999</v>
      </c>
      <c r="G62" s="8">
        <f t="shared" si="15"/>
        <v>82149792.219999999</v>
      </c>
      <c r="H62" s="8">
        <f t="shared" si="15"/>
        <v>82149792.219999999</v>
      </c>
      <c r="I62" s="8">
        <f t="shared" si="15"/>
        <v>82149792.219999999</v>
      </c>
      <c r="J62" s="8">
        <f t="shared" si="15"/>
        <v>82149792.219999999</v>
      </c>
      <c r="K62" s="8">
        <f t="shared" si="15"/>
        <v>82149792.219999999</v>
      </c>
      <c r="L62" s="8">
        <f t="shared" si="15"/>
        <v>82149792.219999999</v>
      </c>
      <c r="M62" s="8">
        <f t="shared" si="15"/>
        <v>82149792.219999999</v>
      </c>
      <c r="N62" s="8">
        <f t="shared" si="15"/>
        <v>82149792.219999999</v>
      </c>
      <c r="O62" s="8">
        <f t="shared" si="15"/>
        <v>82149792.219999999</v>
      </c>
      <c r="P62" s="8">
        <f t="shared" si="15"/>
        <v>72478614.120000005</v>
      </c>
      <c r="Q62" s="8">
        <f t="shared" si="15"/>
        <v>72478614.109999999</v>
      </c>
    </row>
    <row r="63" spans="1:17" x14ac:dyDescent="0.25">
      <c r="A63" s="6"/>
      <c r="B63" s="9" t="s">
        <v>66</v>
      </c>
      <c r="C63" s="9"/>
      <c r="D63" s="9">
        <f>+D64</f>
        <v>170331422.46000001</v>
      </c>
      <c r="E63" s="6"/>
      <c r="F63" s="9">
        <f t="shared" ref="F63:Q63" si="16">+F64</f>
        <v>14194285.210000001</v>
      </c>
      <c r="G63" s="9">
        <f t="shared" si="16"/>
        <v>14194285.210000001</v>
      </c>
      <c r="H63" s="9">
        <f t="shared" si="16"/>
        <v>14194285.210000001</v>
      </c>
      <c r="I63" s="9">
        <f t="shared" si="16"/>
        <v>14194285.210000001</v>
      </c>
      <c r="J63" s="9">
        <f t="shared" si="16"/>
        <v>14194285.210000001</v>
      </c>
      <c r="K63" s="9">
        <f t="shared" si="16"/>
        <v>14194285.210000001</v>
      </c>
      <c r="L63" s="9">
        <f t="shared" si="16"/>
        <v>14194285.210000001</v>
      </c>
      <c r="M63" s="9">
        <f t="shared" si="16"/>
        <v>14194285.210000001</v>
      </c>
      <c r="N63" s="9">
        <f t="shared" si="16"/>
        <v>14194285.210000001</v>
      </c>
      <c r="O63" s="9">
        <f t="shared" si="16"/>
        <v>14194285.210000001</v>
      </c>
      <c r="P63" s="9">
        <f t="shared" si="16"/>
        <v>14194285.210000001</v>
      </c>
      <c r="Q63" s="9">
        <f t="shared" si="16"/>
        <v>14194285.15</v>
      </c>
    </row>
    <row r="64" spans="1:17" ht="36" x14ac:dyDescent="0.25">
      <c r="A64" s="6"/>
      <c r="B64" s="6"/>
      <c r="C64" s="10" t="s">
        <v>67</v>
      </c>
      <c r="D64" s="7">
        <v>170331422.46000001</v>
      </c>
      <c r="E64" s="7"/>
      <c r="F64" s="14">
        <v>14194285.210000001</v>
      </c>
      <c r="G64" s="14">
        <v>14194285.210000001</v>
      </c>
      <c r="H64" s="14">
        <v>14194285.210000001</v>
      </c>
      <c r="I64" s="14">
        <v>14194285.210000001</v>
      </c>
      <c r="J64" s="14">
        <v>14194285.210000001</v>
      </c>
      <c r="K64" s="14">
        <v>14194285.210000001</v>
      </c>
      <c r="L64" s="14">
        <v>14194285.210000001</v>
      </c>
      <c r="M64" s="14">
        <v>14194285.210000001</v>
      </c>
      <c r="N64" s="14">
        <v>14194285.210000001</v>
      </c>
      <c r="O64" s="14">
        <v>14194285.210000001</v>
      </c>
      <c r="P64" s="14">
        <v>14194285.210000001</v>
      </c>
      <c r="Q64" s="14">
        <v>14194285.15</v>
      </c>
    </row>
    <row r="65" spans="1:17" x14ac:dyDescent="0.25">
      <c r="A65" s="6"/>
      <c r="B65" s="9" t="s">
        <v>68</v>
      </c>
      <c r="C65" s="9"/>
      <c r="D65" s="9">
        <f>+D66+D67</f>
        <v>796123727.97000003</v>
      </c>
      <c r="E65" s="6"/>
      <c r="F65" s="9">
        <f t="shared" ref="F65:Q65" si="17">+F66+F67</f>
        <v>67955507.00999999</v>
      </c>
      <c r="G65" s="9">
        <f t="shared" si="17"/>
        <v>67955507.00999999</v>
      </c>
      <c r="H65" s="9">
        <f t="shared" si="17"/>
        <v>67955507.00999999</v>
      </c>
      <c r="I65" s="9">
        <f t="shared" si="17"/>
        <v>67955507.00999999</v>
      </c>
      <c r="J65" s="9">
        <f t="shared" si="17"/>
        <v>67955507.00999999</v>
      </c>
      <c r="K65" s="9">
        <f t="shared" si="17"/>
        <v>67955507.00999999</v>
      </c>
      <c r="L65" s="9">
        <f t="shared" si="17"/>
        <v>67955507.00999999</v>
      </c>
      <c r="M65" s="9">
        <f t="shared" si="17"/>
        <v>67955507.00999999</v>
      </c>
      <c r="N65" s="9">
        <f t="shared" si="17"/>
        <v>67955507.00999999</v>
      </c>
      <c r="O65" s="9">
        <f t="shared" si="17"/>
        <v>67955507.00999999</v>
      </c>
      <c r="P65" s="9">
        <f t="shared" si="17"/>
        <v>58284328.909999996</v>
      </c>
      <c r="Q65" s="9">
        <f t="shared" si="17"/>
        <v>58284328.959999993</v>
      </c>
    </row>
    <row r="66" spans="1:17" ht="36" x14ac:dyDescent="0.25">
      <c r="A66" s="6"/>
      <c r="B66" s="6"/>
      <c r="C66" s="10" t="s">
        <v>69</v>
      </c>
      <c r="D66" s="7">
        <v>699411946.97000003</v>
      </c>
      <c r="E66" s="7"/>
      <c r="F66" s="14">
        <v>58284328.909999996</v>
      </c>
      <c r="G66" s="14">
        <v>58284328.909999996</v>
      </c>
      <c r="H66" s="14">
        <v>58284328.909999996</v>
      </c>
      <c r="I66" s="14">
        <v>58284328.909999996</v>
      </c>
      <c r="J66" s="14">
        <v>58284328.909999996</v>
      </c>
      <c r="K66" s="14">
        <v>58284328.909999996</v>
      </c>
      <c r="L66" s="14">
        <v>58284328.909999996</v>
      </c>
      <c r="M66" s="14">
        <v>58284328.909999996</v>
      </c>
      <c r="N66" s="14">
        <v>58284328.909999996</v>
      </c>
      <c r="O66" s="14">
        <v>58284328.909999996</v>
      </c>
      <c r="P66" s="14">
        <v>58284328.909999996</v>
      </c>
      <c r="Q66" s="14">
        <v>58284328.959999993</v>
      </c>
    </row>
    <row r="67" spans="1:17" ht="24" x14ac:dyDescent="0.25">
      <c r="B67" s="6"/>
      <c r="C67" s="10" t="s">
        <v>70</v>
      </c>
      <c r="D67" s="7">
        <v>96711781</v>
      </c>
      <c r="E67" s="7"/>
      <c r="F67" s="14">
        <v>9671178.0999999996</v>
      </c>
      <c r="G67" s="14">
        <v>9671178.0999999996</v>
      </c>
      <c r="H67" s="14">
        <v>9671178.0999999996</v>
      </c>
      <c r="I67" s="14">
        <v>9671178.0999999996</v>
      </c>
      <c r="J67" s="14">
        <v>9671178.0999999996</v>
      </c>
      <c r="K67" s="14">
        <v>9671178.0999999996</v>
      </c>
      <c r="L67" s="14">
        <v>9671178.0999999996</v>
      </c>
      <c r="M67" s="14">
        <v>9671178.0999999996</v>
      </c>
      <c r="N67" s="14">
        <v>9671178.0999999996</v>
      </c>
      <c r="O67" s="14">
        <v>9671178.0999999996</v>
      </c>
      <c r="P67" s="14">
        <v>0</v>
      </c>
      <c r="Q67" s="14">
        <v>0</v>
      </c>
    </row>
    <row r="68" spans="1:17" ht="15" customHeight="1" x14ac:dyDescent="0.25">
      <c r="A68" s="20" t="s">
        <v>71</v>
      </c>
      <c r="B68" s="20"/>
      <c r="C68" s="20"/>
      <c r="D68" s="16">
        <f>+D7+D18+D22+D38+D44+D49+D62</f>
        <v>4030227197.7387714</v>
      </c>
      <c r="E68" s="6"/>
      <c r="F68" s="16">
        <f t="shared" ref="F68:Q68" si="18">+F7+F18+F22+F38+F44+F49+F62</f>
        <v>925532053.22000003</v>
      </c>
      <c r="G68" s="16">
        <f t="shared" si="18"/>
        <v>338552939.22000003</v>
      </c>
      <c r="H68" s="16">
        <f t="shared" si="18"/>
        <v>282930446.22000003</v>
      </c>
      <c r="I68" s="16">
        <f t="shared" si="18"/>
        <v>326706377.22000003</v>
      </c>
      <c r="J68" s="16">
        <f t="shared" si="18"/>
        <v>259420389.22</v>
      </c>
      <c r="K68" s="16">
        <f t="shared" si="18"/>
        <v>257701173.22</v>
      </c>
      <c r="L68" s="16">
        <f t="shared" si="18"/>
        <v>280096678.22000003</v>
      </c>
      <c r="M68" s="16">
        <f t="shared" si="18"/>
        <v>269117650.22000003</v>
      </c>
      <c r="N68" s="16">
        <f t="shared" si="18"/>
        <v>259492428.22</v>
      </c>
      <c r="O68" s="16">
        <f t="shared" si="18"/>
        <v>276292486.22000003</v>
      </c>
      <c r="P68" s="16">
        <f t="shared" si="18"/>
        <v>258514628.12</v>
      </c>
      <c r="Q68" s="16">
        <f t="shared" si="18"/>
        <v>295869948.42000002</v>
      </c>
    </row>
    <row r="69" spans="1:17" x14ac:dyDescent="0.25">
      <c r="C69" s="17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x14ac:dyDescent="0.25">
      <c r="A70" s="8" t="s">
        <v>72</v>
      </c>
      <c r="B70" s="8"/>
      <c r="C70" s="8"/>
      <c r="D70" s="8">
        <f>+D71</f>
        <v>450000000</v>
      </c>
      <c r="E70" s="6"/>
      <c r="F70" s="8">
        <f t="shared" ref="F70:Q70" si="19">+F71</f>
        <v>0</v>
      </c>
      <c r="G70" s="8">
        <f t="shared" si="19"/>
        <v>0</v>
      </c>
      <c r="H70" s="8">
        <f t="shared" si="19"/>
        <v>0</v>
      </c>
      <c r="I70" s="8">
        <f t="shared" si="19"/>
        <v>0</v>
      </c>
      <c r="J70" s="8">
        <f t="shared" si="19"/>
        <v>127200000</v>
      </c>
      <c r="K70" s="8">
        <f t="shared" si="19"/>
        <v>0</v>
      </c>
      <c r="L70" s="8">
        <f t="shared" si="19"/>
        <v>0</v>
      </c>
      <c r="M70" s="8">
        <f t="shared" si="19"/>
        <v>139400000</v>
      </c>
      <c r="N70" s="8">
        <f t="shared" si="19"/>
        <v>44000000</v>
      </c>
      <c r="O70" s="8">
        <f t="shared" si="19"/>
        <v>139400000</v>
      </c>
      <c r="P70" s="8">
        <f t="shared" si="19"/>
        <v>0</v>
      </c>
      <c r="Q70" s="8">
        <f t="shared" si="19"/>
        <v>0</v>
      </c>
    </row>
    <row r="71" spans="1:17" x14ac:dyDescent="0.25">
      <c r="A71" s="6"/>
      <c r="B71" s="9"/>
      <c r="C71" s="9" t="s">
        <v>73</v>
      </c>
      <c r="D71" s="9">
        <v>450000000</v>
      </c>
      <c r="E71" s="6"/>
      <c r="F71" s="9">
        <v>0</v>
      </c>
      <c r="G71" s="9">
        <v>0</v>
      </c>
      <c r="H71" s="9">
        <v>0</v>
      </c>
      <c r="I71" s="9">
        <v>0</v>
      </c>
      <c r="J71" s="9">
        <v>127200000</v>
      </c>
      <c r="K71" s="9">
        <v>0</v>
      </c>
      <c r="L71" s="9">
        <v>0</v>
      </c>
      <c r="M71" s="9">
        <v>139400000</v>
      </c>
      <c r="N71" s="9">
        <v>44000000</v>
      </c>
      <c r="O71" s="9">
        <v>139400000</v>
      </c>
      <c r="P71" s="9">
        <v>0</v>
      </c>
      <c r="Q71" s="9">
        <v>0</v>
      </c>
    </row>
    <row r="72" spans="1:17" x14ac:dyDescent="0.25">
      <c r="A72" s="6"/>
      <c r="B72" s="6"/>
      <c r="C72" s="7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x14ac:dyDescent="0.25">
      <c r="A73" s="20" t="s">
        <v>74</v>
      </c>
      <c r="B73" s="20"/>
      <c r="C73" s="20"/>
      <c r="D73" s="16">
        <f>+D68+D70</f>
        <v>4480227197.7387714</v>
      </c>
      <c r="E73" s="6"/>
      <c r="F73" s="16">
        <f t="shared" ref="F73:Q73" si="20">+F68+F70</f>
        <v>925532053.22000003</v>
      </c>
      <c r="G73" s="16">
        <f t="shared" si="20"/>
        <v>338552939.22000003</v>
      </c>
      <c r="H73" s="16">
        <f t="shared" si="20"/>
        <v>282930446.22000003</v>
      </c>
      <c r="I73" s="16">
        <f t="shared" si="20"/>
        <v>326706377.22000003</v>
      </c>
      <c r="J73" s="16">
        <f t="shared" si="20"/>
        <v>386620389.22000003</v>
      </c>
      <c r="K73" s="16">
        <f t="shared" si="20"/>
        <v>257701173.22</v>
      </c>
      <c r="L73" s="16">
        <f t="shared" si="20"/>
        <v>280096678.22000003</v>
      </c>
      <c r="M73" s="16">
        <f t="shared" si="20"/>
        <v>408517650.22000003</v>
      </c>
      <c r="N73" s="16">
        <f t="shared" si="20"/>
        <v>303492428.22000003</v>
      </c>
      <c r="O73" s="16">
        <f t="shared" si="20"/>
        <v>415692486.22000003</v>
      </c>
      <c r="P73" s="16">
        <f t="shared" si="20"/>
        <v>258514628.12</v>
      </c>
      <c r="Q73" s="16">
        <f t="shared" si="20"/>
        <v>295869948.42000002</v>
      </c>
    </row>
  </sheetData>
  <mergeCells count="4">
    <mergeCell ref="A2:Q2"/>
    <mergeCell ref="B59:C59"/>
    <mergeCell ref="A68:C68"/>
    <mergeCell ref="A73:C73"/>
  </mergeCells>
  <pageMargins left="0.31496062992125984" right="0.11811023622047245" top="0.35433070866141736" bottom="0.35433070866141736" header="0.51181102362204722" footer="0.23622047244094491"/>
  <pageSetup scale="66" fitToHeight="2" orientation="landscape" r:id="rId1"/>
  <headerFooter>
    <oddFooter>&amp;C&amp;"-,Cursiva"Enero de 2022&amp;R&amp;"-,Cursiva"&amp;9&amp;P | &amp;N</oddFooter>
  </headerFooter>
  <rowBreaks count="1" manualBreakCount="1">
    <brk id="48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B2022</vt:lpstr>
      <vt:lpstr>'B2022'!Área_de_impresión</vt:lpstr>
      <vt:lpstr>'B2022'!Títulos_a_imprimir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Lourdes Carrasco Garcia</dc:creator>
  <cp:lastModifiedBy>Maria Lourdes Carrasco Garcia</cp:lastModifiedBy>
  <cp:lastPrinted>2022-03-16T17:08:12Z</cp:lastPrinted>
  <dcterms:created xsi:type="dcterms:W3CDTF">2022-03-01T21:37:27Z</dcterms:created>
  <dcterms:modified xsi:type="dcterms:W3CDTF">2022-03-16T17:08:18Z</dcterms:modified>
</cp:coreProperties>
</file>