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F1B9BF39-B91E-43FF-857E-8BD7D1EE56B9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6" i="1"/>
  <c r="H43" i="1"/>
  <c r="H44" i="1"/>
  <c r="H49" i="1"/>
  <c r="H36" i="1"/>
  <c r="H38" i="1"/>
  <c r="H23" i="1"/>
  <c r="H21" i="1"/>
  <c r="H14" i="1"/>
  <c r="H15" i="1"/>
  <c r="H16" i="1"/>
  <c r="H17" i="1"/>
  <c r="H18" i="1"/>
  <c r="H19" i="1"/>
  <c r="H13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H126" i="1" s="1"/>
  <c r="E127" i="1"/>
  <c r="E128" i="1"/>
  <c r="H128" i="1" s="1"/>
  <c r="E129" i="1"/>
  <c r="H129" i="1" s="1"/>
  <c r="E130" i="1"/>
  <c r="H130" i="1" s="1"/>
  <c r="E131" i="1"/>
  <c r="H131" i="1" s="1"/>
  <c r="E132" i="1"/>
  <c r="E125" i="1"/>
  <c r="H125" i="1" s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H52" i="1" s="1"/>
  <c r="E53" i="1"/>
  <c r="H53" i="1" s="1"/>
  <c r="E54" i="1"/>
  <c r="H54" i="1" s="1"/>
  <c r="E55" i="1"/>
  <c r="H55" i="1" s="1"/>
  <c r="E56" i="1"/>
  <c r="E57" i="1"/>
  <c r="H57" i="1" s="1"/>
  <c r="E58" i="1"/>
  <c r="H58" i="1" s="1"/>
  <c r="E59" i="1"/>
  <c r="H59" i="1" s="1"/>
  <c r="E51" i="1"/>
  <c r="H51" i="1" s="1"/>
  <c r="E42" i="1"/>
  <c r="H42" i="1" s="1"/>
  <c r="E43" i="1"/>
  <c r="E44" i="1"/>
  <c r="E45" i="1"/>
  <c r="H45" i="1" s="1"/>
  <c r="E46" i="1"/>
  <c r="H46" i="1" s="1"/>
  <c r="E47" i="1"/>
  <c r="H47" i="1" s="1"/>
  <c r="E48" i="1"/>
  <c r="H48" i="1" s="1"/>
  <c r="E49" i="1"/>
  <c r="E41" i="1"/>
  <c r="H41" i="1" s="1"/>
  <c r="E32" i="1"/>
  <c r="H32" i="1" s="1"/>
  <c r="E33" i="1"/>
  <c r="H33" i="1" s="1"/>
  <c r="E34" i="1"/>
  <c r="H34" i="1" s="1"/>
  <c r="E35" i="1"/>
  <c r="H35" i="1" s="1"/>
  <c r="E36" i="1"/>
  <c r="E37" i="1"/>
  <c r="H37" i="1" s="1"/>
  <c r="E38" i="1"/>
  <c r="E39" i="1"/>
  <c r="H39" i="1" s="1"/>
  <c r="E31" i="1"/>
  <c r="H31" i="1" s="1"/>
  <c r="E29" i="1"/>
  <c r="H29" i="1" s="1"/>
  <c r="E22" i="1"/>
  <c r="H22" i="1" s="1"/>
  <c r="E23" i="1"/>
  <c r="E24" i="1"/>
  <c r="H24" i="1" s="1"/>
  <c r="E25" i="1"/>
  <c r="H25" i="1" s="1"/>
  <c r="E26" i="1"/>
  <c r="H26" i="1" s="1"/>
  <c r="E27" i="1"/>
  <c r="H27" i="1" s="1"/>
  <c r="E28" i="1"/>
  <c r="H28" i="1" s="1"/>
  <c r="E21" i="1"/>
  <c r="E14" i="1"/>
  <c r="E15" i="1"/>
  <c r="E16" i="1"/>
  <c r="E17" i="1"/>
  <c r="E18" i="1"/>
  <c r="E19" i="1"/>
  <c r="E13" i="1"/>
  <c r="H133" i="1" l="1"/>
  <c r="H127" i="1"/>
  <c r="H132" i="1"/>
  <c r="H151" i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G124" i="1"/>
  <c r="G85" i="1" s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C85" i="1" s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G10" i="1" s="1"/>
  <c r="F12" i="1"/>
  <c r="F10" i="1" s="1"/>
  <c r="E12" i="1"/>
  <c r="D12" i="1"/>
  <c r="C12" i="1"/>
  <c r="H124" i="1" l="1"/>
  <c r="H85" i="1" s="1"/>
  <c r="F85" i="1"/>
  <c r="F160" i="1" s="1"/>
  <c r="G160" i="1"/>
  <c r="D85" i="1"/>
  <c r="C10" i="1"/>
  <c r="C160" i="1" s="1"/>
  <c r="D10" i="1"/>
  <c r="H10" i="1"/>
  <c r="E85" i="1"/>
  <c r="E10" i="1"/>
  <c r="D160" i="1" l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<sst xmlns="http://schemas.openxmlformats.org/spreadsheetml/2006/main" count="163" uniqueCount="90">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</sst>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N140" sqref="N140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570312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27364082.289999999</v>
      </c>
      <c r="D10" s="8">
        <f>SUM(D12,D20,D30,D40,D50,D60,D64,D73,D77)</f>
        <v>2870590.8600000003</v>
      </c>
      <c r="E10" s="24">
        <f t="shared" ref="E10:H10" si="0">SUM(E12,E20,E30,E40,E50,E60,E64,E73,E77)</f>
        <v>30234673.149999999</v>
      </c>
      <c r="F10" s="8">
        <f t="shared" si="0"/>
        <v>19884717.07</v>
      </c>
      <c r="G10" s="8">
        <f t="shared" si="0"/>
        <v>19884717.07</v>
      </c>
      <c r="H10" s="24">
        <f t="shared" si="0"/>
        <v>10349956.079999998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20996555.41</v>
      </c>
      <c r="D12" s="7">
        <f>SUM(D13:D19)</f>
        <v>75288.799999999988</v>
      </c>
      <c r="E12" s="25">
        <f t="shared" ref="E12:H12" si="1">SUM(E13:E19)</f>
        <v>21071844.210000001</v>
      </c>
      <c r="F12" s="7">
        <f t="shared" si="1"/>
        <v>14333252.58</v>
      </c>
      <c r="G12" s="7">
        <f t="shared" si="1"/>
        <v>14333252.58</v>
      </c>
      <c r="H12" s="25">
        <f t="shared" si="1"/>
        <v>6738591.629999999</v>
      </c>
    </row>
    <row r="13" spans="2:9" ht="24" x14ac:dyDescent="0.2">
      <c r="B13" s="10" t="s">
        <v>14</v>
      </c>
      <c r="C13" s="22">
        <v>6385148.6699999999</v>
      </c>
      <c r="D13" s="22">
        <v>0</v>
      </c>
      <c r="E13" s="26">
        <f>SUM(C13:D13)</f>
        <v>6385148.6699999999</v>
      </c>
      <c r="F13" s="23">
        <v>4724729.12</v>
      </c>
      <c r="G13" s="23">
        <v>4724729.12</v>
      </c>
      <c r="H13" s="30">
        <f>SUM(E13-F13)</f>
        <v>1660419.5499999998</v>
      </c>
    </row>
    <row r="14" spans="2:9" ht="23.1" customHeight="1" x14ac:dyDescent="0.2">
      <c r="B14" s="10" t="s">
        <v>15</v>
      </c>
      <c r="C14" s="22">
        <v>3815078.26</v>
      </c>
      <c r="D14" s="22">
        <v>-36066.870000000003</v>
      </c>
      <c r="E14" s="26">
        <f t="shared" ref="E14:E79" si="2">SUM(C14:D14)</f>
        <v>3779011.3899999997</v>
      </c>
      <c r="F14" s="23">
        <v>2735472.58</v>
      </c>
      <c r="G14" s="23">
        <v>2735472.58</v>
      </c>
      <c r="H14" s="30">
        <f t="shared" ref="H14:H79" si="3">SUM(E14-F14)</f>
        <v>1043538.8099999996</v>
      </c>
    </row>
    <row r="15" spans="2:9" x14ac:dyDescent="0.2">
      <c r="B15" s="10" t="s">
        <v>16</v>
      </c>
      <c r="C15" s="22">
        <v>7415234.71</v>
      </c>
      <c r="D15" s="22">
        <v>0</v>
      </c>
      <c r="E15" s="26">
        <f t="shared" si="2"/>
        <v>7415234.71</v>
      </c>
      <c r="F15" s="23">
        <v>4585402.13</v>
      </c>
      <c r="G15" s="23">
        <v>4585402.13</v>
      </c>
      <c r="H15" s="30">
        <f t="shared" si="3"/>
        <v>2829832.58</v>
      </c>
    </row>
    <row r="16" spans="2:9" x14ac:dyDescent="0.2">
      <c r="B16" s="10" t="s">
        <v>17</v>
      </c>
      <c r="C16" s="22">
        <v>1861447.14</v>
      </c>
      <c r="D16" s="22">
        <v>0</v>
      </c>
      <c r="E16" s="26">
        <f t="shared" si="2"/>
        <v>1861447.14</v>
      </c>
      <c r="F16" s="23">
        <v>1357507.58</v>
      </c>
      <c r="G16" s="23">
        <v>1357507.58</v>
      </c>
      <c r="H16" s="30">
        <f t="shared" si="3"/>
        <v>503939.55999999982</v>
      </c>
    </row>
    <row r="17" spans="2:8" x14ac:dyDescent="0.2">
      <c r="B17" s="10" t="s">
        <v>18</v>
      </c>
      <c r="C17" s="22">
        <v>0</v>
      </c>
      <c r="D17" s="22">
        <v>71355.67</v>
      </c>
      <c r="E17" s="26">
        <f t="shared" si="2"/>
        <v>71355.67</v>
      </c>
      <c r="F17" s="23">
        <v>71355.67</v>
      </c>
      <c r="G17" s="23">
        <v>71355.67</v>
      </c>
      <c r="H17" s="30">
        <f t="shared" si="3"/>
        <v>0</v>
      </c>
    </row>
    <row r="18" spans="2:8" x14ac:dyDescent="0.2">
      <c r="B18" s="10" t="s">
        <v>19</v>
      </c>
      <c r="C18" s="22"/>
      <c r="D18" s="22"/>
      <c r="E18" s="26">
        <f t="shared" si="2"/>
        <v>0</v>
      </c>
      <c r="F18" s="23"/>
      <c r="G18" s="23"/>
      <c r="H18" s="30">
        <f t="shared" si="3"/>
        <v>0</v>
      </c>
    </row>
    <row r="19" spans="2:8" x14ac:dyDescent="0.2">
      <c r="B19" s="10" t="s">
        <v>20</v>
      </c>
      <c r="C19" s="22">
        <v>1519646.63</v>
      </c>
      <c r="D19" s="22">
        <v>40000</v>
      </c>
      <c r="E19" s="26">
        <f t="shared" si="2"/>
        <v>1559646.63</v>
      </c>
      <c r="F19" s="23">
        <v>858785.5</v>
      </c>
      <c r="G19" s="23">
        <v>858785.5</v>
      </c>
      <c r="H19" s="30">
        <f t="shared" si="3"/>
        <v>700861.12999999989</v>
      </c>
    </row>
    <row r="20" spans="2:8" s="9" customFormat="1" ht="24" x14ac:dyDescent="0.2">
      <c r="B20" s="12" t="s">
        <v>21</v>
      </c>
      <c r="C20" s="7">
        <f>SUM(C21:C29)</f>
        <v>1423239.52</v>
      </c>
      <c r="D20" s="7">
        <f t="shared" ref="D20:H20" si="4">SUM(D21:D29)</f>
        <v>468208.49</v>
      </c>
      <c r="E20" s="25">
        <f t="shared" si="4"/>
        <v>1891448.0099999998</v>
      </c>
      <c r="F20" s="7">
        <f t="shared" si="4"/>
        <v>1047724.4000000001</v>
      </c>
      <c r="G20" s="7">
        <f t="shared" si="4"/>
        <v>1047724.4000000001</v>
      </c>
      <c r="H20" s="25">
        <f t="shared" si="4"/>
        <v>843723.61</v>
      </c>
    </row>
    <row r="21" spans="2:8" ht="24" x14ac:dyDescent="0.2">
      <c r="B21" s="10" t="s">
        <v>22</v>
      </c>
      <c r="C21" s="22">
        <v>812739.52</v>
      </c>
      <c r="D21" s="22">
        <v>-5210.1400000000003</v>
      </c>
      <c r="E21" s="26">
        <f t="shared" si="2"/>
        <v>807529.38</v>
      </c>
      <c r="F21" s="23">
        <v>303355.86</v>
      </c>
      <c r="G21" s="23">
        <v>303355.86</v>
      </c>
      <c r="H21" s="30">
        <f t="shared" si="3"/>
        <v>504173.52</v>
      </c>
    </row>
    <row r="22" spans="2:8" x14ac:dyDescent="0.2">
      <c r="B22" s="10" t="s">
        <v>23</v>
      </c>
      <c r="C22" s="22">
        <v>336000</v>
      </c>
      <c r="D22" s="22">
        <v>151388.24</v>
      </c>
      <c r="E22" s="26">
        <f t="shared" si="2"/>
        <v>487388.24</v>
      </c>
      <c r="F22" s="23">
        <v>299263.96000000002</v>
      </c>
      <c r="G22" s="23">
        <v>299263.96000000002</v>
      </c>
      <c r="H22" s="30">
        <f t="shared" si="3"/>
        <v>188124.27999999997</v>
      </c>
    </row>
    <row r="23" spans="2:8" ht="24" x14ac:dyDescent="0.2">
      <c r="B23" s="10" t="s">
        <v>24</v>
      </c>
      <c r="C23" s="22"/>
      <c r="D23" s="22"/>
      <c r="E23" s="26">
        <f t="shared" si="2"/>
        <v>0</v>
      </c>
      <c r="F23" s="23"/>
      <c r="G23" s="23"/>
      <c r="H23" s="30">
        <f t="shared" si="3"/>
        <v>0</v>
      </c>
    </row>
    <row r="24" spans="2:8" ht="24" x14ac:dyDescent="0.2">
      <c r="B24" s="10" t="s">
        <v>25</v>
      </c>
      <c r="C24" s="22">
        <v>26000</v>
      </c>
      <c r="D24" s="22">
        <v>43717.19</v>
      </c>
      <c r="E24" s="26">
        <f t="shared" si="2"/>
        <v>69717.19</v>
      </c>
      <c r="F24" s="23">
        <v>58808.480000000003</v>
      </c>
      <c r="G24" s="23">
        <v>58808.480000000003</v>
      </c>
      <c r="H24" s="30">
        <f t="shared" si="3"/>
        <v>10908.71</v>
      </c>
    </row>
    <row r="25" spans="2:8" ht="23.45" customHeight="1" x14ac:dyDescent="0.2">
      <c r="B25" s="10" t="s">
        <v>26</v>
      </c>
      <c r="C25" s="22">
        <v>14500</v>
      </c>
      <c r="D25" s="22">
        <v>2671.2</v>
      </c>
      <c r="E25" s="26">
        <f t="shared" si="2"/>
        <v>17171.2</v>
      </c>
      <c r="F25" s="23">
        <v>13422.81</v>
      </c>
      <c r="G25" s="23">
        <v>13422.81</v>
      </c>
      <c r="H25" s="30">
        <f t="shared" si="3"/>
        <v>3748.3900000000012</v>
      </c>
    </row>
    <row r="26" spans="2:8" x14ac:dyDescent="0.2">
      <c r="B26" s="10" t="s">
        <v>27</v>
      </c>
      <c r="C26" s="22">
        <v>179000</v>
      </c>
      <c r="D26" s="22">
        <v>56004.15</v>
      </c>
      <c r="E26" s="26">
        <f t="shared" si="2"/>
        <v>235004.15</v>
      </c>
      <c r="F26" s="23">
        <v>190389.4</v>
      </c>
      <c r="G26" s="23">
        <v>190389.4</v>
      </c>
      <c r="H26" s="30">
        <f t="shared" si="3"/>
        <v>44614.75</v>
      </c>
    </row>
    <row r="27" spans="2:8" ht="24" x14ac:dyDescent="0.2">
      <c r="B27" s="10" t="s">
        <v>28</v>
      </c>
      <c r="C27" s="22">
        <v>30000</v>
      </c>
      <c r="D27" s="22">
        <v>-22799</v>
      </c>
      <c r="E27" s="26">
        <f t="shared" si="2"/>
        <v>7201</v>
      </c>
      <c r="F27" s="23">
        <v>2918.02</v>
      </c>
      <c r="G27" s="23">
        <v>2918.02</v>
      </c>
      <c r="H27" s="30">
        <f t="shared" si="3"/>
        <v>4282.9799999999996</v>
      </c>
    </row>
    <row r="28" spans="2:8" ht="12" customHeight="1" x14ac:dyDescent="0.2">
      <c r="B28" s="10" t="s">
        <v>29</v>
      </c>
      <c r="C28" s="22"/>
      <c r="D28" s="22"/>
      <c r="E28" s="26">
        <f t="shared" si="2"/>
        <v>0</v>
      </c>
      <c r="F28" s="23"/>
      <c r="G28" s="23"/>
      <c r="H28" s="30">
        <f t="shared" si="3"/>
        <v>0</v>
      </c>
    </row>
    <row r="29" spans="2:8" ht="26.1" customHeight="1" x14ac:dyDescent="0.2">
      <c r="B29" s="10" t="s">
        <v>30</v>
      </c>
      <c r="C29" s="22">
        <v>25000</v>
      </c>
      <c r="D29" s="22">
        <v>242436.85</v>
      </c>
      <c r="E29" s="26">
        <f t="shared" si="2"/>
        <v>267436.84999999998</v>
      </c>
      <c r="F29" s="23">
        <v>179565.87</v>
      </c>
      <c r="G29" s="23">
        <v>179565.87</v>
      </c>
      <c r="H29" s="30">
        <f t="shared" si="3"/>
        <v>87870.979999999981</v>
      </c>
    </row>
    <row r="30" spans="2:8" s="9" customFormat="1" ht="24" x14ac:dyDescent="0.2">
      <c r="B30" s="12" t="s">
        <v>31</v>
      </c>
      <c r="C30" s="7">
        <f>SUM(C31:C39)</f>
        <v>4504287.3599999994</v>
      </c>
      <c r="D30" s="7">
        <f t="shared" ref="D30:H30" si="5">SUM(D31:D39)</f>
        <v>1492606.6700000002</v>
      </c>
      <c r="E30" s="25">
        <f t="shared" si="5"/>
        <v>5996894.0300000003</v>
      </c>
      <c r="F30" s="7">
        <f t="shared" si="5"/>
        <v>3478320.4200000004</v>
      </c>
      <c r="G30" s="7">
        <f t="shared" si="5"/>
        <v>3478320.4200000004</v>
      </c>
      <c r="H30" s="25">
        <f t="shared" si="5"/>
        <v>2518573.6099999994</v>
      </c>
    </row>
    <row r="31" spans="2:8" x14ac:dyDescent="0.2">
      <c r="B31" s="10" t="s">
        <v>32</v>
      </c>
      <c r="C31" s="22">
        <v>629100</v>
      </c>
      <c r="D31" s="22">
        <v>-299756.46999999997</v>
      </c>
      <c r="E31" s="26">
        <f t="shared" si="2"/>
        <v>329343.53000000003</v>
      </c>
      <c r="F31" s="23">
        <v>146656.46</v>
      </c>
      <c r="G31" s="23">
        <v>146656.46</v>
      </c>
      <c r="H31" s="30">
        <f t="shared" si="3"/>
        <v>182687.07000000004</v>
      </c>
    </row>
    <row r="32" spans="2:8" x14ac:dyDescent="0.2">
      <c r="B32" s="10" t="s">
        <v>33</v>
      </c>
      <c r="C32" s="22">
        <v>1620000</v>
      </c>
      <c r="D32" s="22">
        <v>5000</v>
      </c>
      <c r="E32" s="26">
        <f t="shared" si="2"/>
        <v>1625000</v>
      </c>
      <c r="F32" s="23">
        <v>950770.86</v>
      </c>
      <c r="G32" s="23">
        <v>950770.86</v>
      </c>
      <c r="H32" s="30">
        <f t="shared" si="3"/>
        <v>674229.14</v>
      </c>
    </row>
    <row r="33" spans="2:8" ht="24" x14ac:dyDescent="0.2">
      <c r="B33" s="10" t="s">
        <v>34</v>
      </c>
      <c r="C33" s="22">
        <v>776263.51</v>
      </c>
      <c r="D33" s="22">
        <v>330004.17</v>
      </c>
      <c r="E33" s="26">
        <f t="shared" si="2"/>
        <v>1106267.68</v>
      </c>
      <c r="F33" s="23">
        <v>445138.26</v>
      </c>
      <c r="G33" s="23">
        <v>445138.26</v>
      </c>
      <c r="H33" s="30">
        <f t="shared" si="3"/>
        <v>661129.41999999993</v>
      </c>
    </row>
    <row r="34" spans="2:8" ht="24.6" customHeight="1" x14ac:dyDescent="0.2">
      <c r="B34" s="10" t="s">
        <v>35</v>
      </c>
      <c r="C34" s="22">
        <v>90000</v>
      </c>
      <c r="D34" s="22">
        <v>11084.18</v>
      </c>
      <c r="E34" s="26">
        <f t="shared" si="2"/>
        <v>101084.18</v>
      </c>
      <c r="F34" s="23">
        <v>68642.52</v>
      </c>
      <c r="G34" s="23">
        <v>68642.52</v>
      </c>
      <c r="H34" s="30">
        <f t="shared" si="3"/>
        <v>32441.659999999989</v>
      </c>
    </row>
    <row r="35" spans="2:8" ht="24" x14ac:dyDescent="0.2">
      <c r="B35" s="10" t="s">
        <v>36</v>
      </c>
      <c r="C35" s="22">
        <v>428950</v>
      </c>
      <c r="D35" s="22">
        <v>1375801.5</v>
      </c>
      <c r="E35" s="26">
        <f t="shared" si="2"/>
        <v>1804751.5</v>
      </c>
      <c r="F35" s="23">
        <v>1173878.52</v>
      </c>
      <c r="G35" s="23">
        <v>1173878.52</v>
      </c>
      <c r="H35" s="30">
        <f t="shared" si="3"/>
        <v>630872.98</v>
      </c>
    </row>
    <row r="36" spans="2:8" ht="24" x14ac:dyDescent="0.2">
      <c r="B36" s="10" t="s">
        <v>37</v>
      </c>
      <c r="C36" s="22"/>
      <c r="D36" s="22"/>
      <c r="E36" s="26">
        <f t="shared" si="2"/>
        <v>0</v>
      </c>
      <c r="F36" s="23"/>
      <c r="G36" s="23"/>
      <c r="H36" s="30">
        <f t="shared" si="3"/>
        <v>0</v>
      </c>
    </row>
    <row r="37" spans="2:8" x14ac:dyDescent="0.2">
      <c r="B37" s="10" t="s">
        <v>38</v>
      </c>
      <c r="C37" s="22">
        <v>99200</v>
      </c>
      <c r="D37" s="22">
        <v>72966.09</v>
      </c>
      <c r="E37" s="26">
        <f t="shared" si="2"/>
        <v>172166.09</v>
      </c>
      <c r="F37" s="23">
        <v>124972.43</v>
      </c>
      <c r="G37" s="23">
        <v>124972.43</v>
      </c>
      <c r="H37" s="30">
        <f t="shared" si="3"/>
        <v>47193.66</v>
      </c>
    </row>
    <row r="38" spans="2:8" x14ac:dyDescent="0.2">
      <c r="B38" s="10" t="s">
        <v>39</v>
      </c>
      <c r="C38" s="22">
        <v>835773.85</v>
      </c>
      <c r="D38" s="22">
        <v>-2742.1</v>
      </c>
      <c r="E38" s="26">
        <f t="shared" si="2"/>
        <v>833031.75</v>
      </c>
      <c r="F38" s="23">
        <v>552371.37</v>
      </c>
      <c r="G38" s="23">
        <v>552371.37</v>
      </c>
      <c r="H38" s="30">
        <f t="shared" si="3"/>
        <v>280660.38</v>
      </c>
    </row>
    <row r="39" spans="2:8" x14ac:dyDescent="0.2">
      <c r="B39" s="10" t="s">
        <v>40</v>
      </c>
      <c r="C39" s="22">
        <v>25000</v>
      </c>
      <c r="D39" s="22">
        <v>249.3</v>
      </c>
      <c r="E39" s="26">
        <f t="shared" si="2"/>
        <v>25249.3</v>
      </c>
      <c r="F39" s="23">
        <v>15890</v>
      </c>
      <c r="G39" s="23">
        <v>15890</v>
      </c>
      <c r="H39" s="30">
        <f t="shared" si="3"/>
        <v>9359.2999999999993</v>
      </c>
    </row>
    <row r="40" spans="2:8" s="9" customFormat="1" ht="25.5" customHeight="1" x14ac:dyDescent="0.2">
      <c r="B40" s="12" t="s">
        <v>41</v>
      </c>
      <c r="C40" s="7">
        <f>SUM(C41:C49)</f>
        <v>50000</v>
      </c>
      <c r="D40" s="7">
        <f t="shared" ref="D40:H40" si="6">SUM(D41:D49)</f>
        <v>7250</v>
      </c>
      <c r="E40" s="25">
        <f t="shared" si="6"/>
        <v>57250</v>
      </c>
      <c r="F40" s="7">
        <f t="shared" si="6"/>
        <v>55229.29</v>
      </c>
      <c r="G40" s="7">
        <f t="shared" si="6"/>
        <v>55229.29</v>
      </c>
      <c r="H40" s="25">
        <f t="shared" si="6"/>
        <v>2020.7099999999991</v>
      </c>
    </row>
    <row r="41" spans="2:8" ht="24" x14ac:dyDescent="0.2">
      <c r="B41" s="10" t="s">
        <v>42</v>
      </c>
      <c r="C41" s="22"/>
      <c r="D41" s="22"/>
      <c r="E41" s="26">
        <f t="shared" si="2"/>
        <v>0</v>
      </c>
      <c r="F41" s="23"/>
      <c r="G41" s="23"/>
      <c r="H41" s="30">
        <f t="shared" si="3"/>
        <v>0</v>
      </c>
    </row>
    <row r="42" spans="2:8" x14ac:dyDescent="0.2">
      <c r="B42" s="10" t="s">
        <v>43</v>
      </c>
      <c r="C42" s="22"/>
      <c r="D42" s="22"/>
      <c r="E42" s="26">
        <f t="shared" si="2"/>
        <v>0</v>
      </c>
      <c r="F42" s="23"/>
      <c r="G42" s="23"/>
      <c r="H42" s="30">
        <f t="shared" si="3"/>
        <v>0</v>
      </c>
    </row>
    <row r="43" spans="2:8" x14ac:dyDescent="0.2">
      <c r="B43" s="10" t="s">
        <v>44</v>
      </c>
      <c r="C43" s="22"/>
      <c r="D43" s="22"/>
      <c r="E43" s="26">
        <f t="shared" si="2"/>
        <v>0</v>
      </c>
      <c r="F43" s="23"/>
      <c r="G43" s="23"/>
      <c r="H43" s="30">
        <f t="shared" si="3"/>
        <v>0</v>
      </c>
    </row>
    <row r="44" spans="2:8" x14ac:dyDescent="0.2">
      <c r="B44" s="10" t="s">
        <v>45</v>
      </c>
      <c r="C44" s="22">
        <v>50000</v>
      </c>
      <c r="D44" s="22">
        <v>7250</v>
      </c>
      <c r="E44" s="26">
        <f t="shared" si="2"/>
        <v>57250</v>
      </c>
      <c r="F44" s="23">
        <v>55229.29</v>
      </c>
      <c r="G44" s="23">
        <v>55229.29</v>
      </c>
      <c r="H44" s="30">
        <f t="shared" si="3"/>
        <v>2020.7099999999991</v>
      </c>
    </row>
    <row r="45" spans="2:8" x14ac:dyDescent="0.2">
      <c r="B45" s="10" t="s">
        <v>46</v>
      </c>
      <c r="C45" s="22"/>
      <c r="D45" s="22"/>
      <c r="E45" s="26">
        <f t="shared" si="2"/>
        <v>0</v>
      </c>
      <c r="F45" s="23"/>
      <c r="G45" s="23"/>
      <c r="H45" s="30">
        <f t="shared" si="3"/>
        <v>0</v>
      </c>
    </row>
    <row r="46" spans="2:8" ht="24" x14ac:dyDescent="0.2">
      <c r="B46" s="10" t="s">
        <v>47</v>
      </c>
      <c r="C46" s="22"/>
      <c r="D46" s="22"/>
      <c r="E46" s="26">
        <f t="shared" si="2"/>
        <v>0</v>
      </c>
      <c r="F46" s="23"/>
      <c r="G46" s="23"/>
      <c r="H46" s="30">
        <f t="shared" si="3"/>
        <v>0</v>
      </c>
    </row>
    <row r="47" spans="2:8" x14ac:dyDescent="0.2">
      <c r="B47" s="10" t="s">
        <v>48</v>
      </c>
      <c r="C47" s="22"/>
      <c r="D47" s="22"/>
      <c r="E47" s="26">
        <f t="shared" si="2"/>
        <v>0</v>
      </c>
      <c r="F47" s="23"/>
      <c r="G47" s="23"/>
      <c r="H47" s="30">
        <f t="shared" si="3"/>
        <v>0</v>
      </c>
    </row>
    <row r="48" spans="2:8" x14ac:dyDescent="0.2">
      <c r="B48" s="10" t="s">
        <v>49</v>
      </c>
      <c r="C48" s="22"/>
      <c r="D48" s="22"/>
      <c r="E48" s="26">
        <f t="shared" si="2"/>
        <v>0</v>
      </c>
      <c r="F48" s="23"/>
      <c r="G48" s="23"/>
      <c r="H48" s="30">
        <f t="shared" si="3"/>
        <v>0</v>
      </c>
    </row>
    <row r="49" spans="2:8" x14ac:dyDescent="0.2">
      <c r="B49" s="10" t="s">
        <v>50</v>
      </c>
      <c r="C49" s="22"/>
      <c r="D49" s="22"/>
      <c r="E49" s="26">
        <f t="shared" si="2"/>
        <v>0</v>
      </c>
      <c r="F49" s="23"/>
      <c r="G49" s="23"/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390000</v>
      </c>
      <c r="D50" s="7">
        <f t="shared" ref="D50:H50" si="7">SUM(D51:D59)</f>
        <v>827236.9</v>
      </c>
      <c r="E50" s="25">
        <f t="shared" si="7"/>
        <v>1217236.8999999999</v>
      </c>
      <c r="F50" s="7">
        <f t="shared" si="7"/>
        <v>970190.38</v>
      </c>
      <c r="G50" s="7">
        <f t="shared" si="7"/>
        <v>970190.38</v>
      </c>
      <c r="H50" s="25">
        <f t="shared" si="7"/>
        <v>247046.52000000005</v>
      </c>
    </row>
    <row r="51" spans="2:8" x14ac:dyDescent="0.2">
      <c r="B51" s="10" t="s">
        <v>52</v>
      </c>
      <c r="C51" s="22">
        <v>390000</v>
      </c>
      <c r="D51" s="22">
        <v>332394.78000000003</v>
      </c>
      <c r="E51" s="26">
        <f t="shared" si="2"/>
        <v>722394.78</v>
      </c>
      <c r="F51" s="23">
        <v>691919.98</v>
      </c>
      <c r="G51" s="23">
        <v>691919.98</v>
      </c>
      <c r="H51" s="30">
        <f t="shared" si="3"/>
        <v>30474.800000000047</v>
      </c>
    </row>
    <row r="52" spans="2:8" x14ac:dyDescent="0.2">
      <c r="B52" s="10" t="s">
        <v>53</v>
      </c>
      <c r="C52" s="22">
        <v>0</v>
      </c>
      <c r="D52" s="22">
        <v>10370.4</v>
      </c>
      <c r="E52" s="26">
        <f t="shared" si="2"/>
        <v>10370.4</v>
      </c>
      <c r="F52" s="23">
        <v>10370.4</v>
      </c>
      <c r="G52" s="23">
        <v>10370.4</v>
      </c>
      <c r="H52" s="30">
        <f t="shared" si="3"/>
        <v>0</v>
      </c>
    </row>
    <row r="53" spans="2:8" ht="24" x14ac:dyDescent="0.2">
      <c r="B53" s="10" t="s">
        <v>54</v>
      </c>
      <c r="C53" s="22"/>
      <c r="D53" s="22"/>
      <c r="E53" s="26">
        <f t="shared" si="2"/>
        <v>0</v>
      </c>
      <c r="F53" s="23"/>
      <c r="G53" s="23"/>
      <c r="H53" s="30">
        <f t="shared" si="3"/>
        <v>0</v>
      </c>
    </row>
    <row r="54" spans="2:8" x14ac:dyDescent="0.2">
      <c r="B54" s="10" t="s">
        <v>55</v>
      </c>
      <c r="C54" s="22">
        <v>0</v>
      </c>
      <c r="D54" s="22">
        <v>295333.07</v>
      </c>
      <c r="E54" s="26">
        <f t="shared" si="2"/>
        <v>295333.07</v>
      </c>
      <c r="F54" s="23">
        <v>267900</v>
      </c>
      <c r="G54" s="23">
        <v>267900</v>
      </c>
      <c r="H54" s="30">
        <f t="shared" si="3"/>
        <v>27433.070000000007</v>
      </c>
    </row>
    <row r="55" spans="2:8" x14ac:dyDescent="0.2">
      <c r="B55" s="10" t="s">
        <v>56</v>
      </c>
      <c r="C55" s="22"/>
      <c r="D55" s="22"/>
      <c r="E55" s="26">
        <f t="shared" si="2"/>
        <v>0</v>
      </c>
      <c r="F55" s="23"/>
      <c r="G55" s="23"/>
      <c r="H55" s="30">
        <f t="shared" si="3"/>
        <v>0</v>
      </c>
    </row>
    <row r="56" spans="2:8" x14ac:dyDescent="0.2">
      <c r="B56" s="10" t="s">
        <v>57</v>
      </c>
      <c r="C56" s="22"/>
      <c r="D56" s="22"/>
      <c r="E56" s="26">
        <f t="shared" si="2"/>
        <v>0</v>
      </c>
      <c r="F56" s="23"/>
      <c r="G56" s="23"/>
      <c r="H56" s="30">
        <f t="shared" si="3"/>
        <v>0</v>
      </c>
    </row>
    <row r="57" spans="2:8" x14ac:dyDescent="0.2">
      <c r="B57" s="10" t="s">
        <v>58</v>
      </c>
      <c r="C57" s="22"/>
      <c r="D57" s="22"/>
      <c r="E57" s="26">
        <f t="shared" si="2"/>
        <v>0</v>
      </c>
      <c r="F57" s="23"/>
      <c r="G57" s="23"/>
      <c r="H57" s="30">
        <f t="shared" si="3"/>
        <v>0</v>
      </c>
    </row>
    <row r="58" spans="2:8" x14ac:dyDescent="0.2">
      <c r="B58" s="10" t="s">
        <v>59</v>
      </c>
      <c r="C58" s="22"/>
      <c r="D58" s="22"/>
      <c r="E58" s="26">
        <f t="shared" si="2"/>
        <v>0</v>
      </c>
      <c r="F58" s="23"/>
      <c r="G58" s="23"/>
      <c r="H58" s="30">
        <f t="shared" si="3"/>
        <v>0</v>
      </c>
    </row>
    <row r="59" spans="2:8" x14ac:dyDescent="0.2">
      <c r="B59" s="10" t="s">
        <v>60</v>
      </c>
      <c r="C59" s="22">
        <v>0</v>
      </c>
      <c r="D59" s="22">
        <v>189138.65</v>
      </c>
      <c r="E59" s="26">
        <f t="shared" si="2"/>
        <v>189138.65</v>
      </c>
      <c r="F59" s="23">
        <v>0</v>
      </c>
      <c r="G59" s="23">
        <v>0</v>
      </c>
      <c r="H59" s="30">
        <f t="shared" si="3"/>
        <v>189138.65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3260184</v>
      </c>
      <c r="E85" s="27">
        <f t="shared" si="14"/>
        <v>3260184</v>
      </c>
      <c r="F85" s="15">
        <f t="shared" si="14"/>
        <v>1901909.2800000003</v>
      </c>
      <c r="G85" s="15">
        <f t="shared" si="14"/>
        <v>1901909.2800000003</v>
      </c>
      <c r="H85" s="27">
        <f t="shared" si="14"/>
        <v>1358274.7199999997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818900.00000000012</v>
      </c>
      <c r="E94" s="25">
        <f t="shared" si="18"/>
        <v>818900.00000000012</v>
      </c>
      <c r="F94" s="7">
        <f t="shared" si="18"/>
        <v>720232.79</v>
      </c>
      <c r="G94" s="7">
        <f t="shared" si="18"/>
        <v>720232.79</v>
      </c>
      <c r="H94" s="25">
        <f t="shared" si="18"/>
        <v>98667.21</v>
      </c>
    </row>
    <row r="95" spans="2:8" ht="24" x14ac:dyDescent="0.2">
      <c r="B95" s="10" t="s">
        <v>22</v>
      </c>
      <c r="C95" s="22">
        <v>0</v>
      </c>
      <c r="D95" s="22">
        <v>250815.04</v>
      </c>
      <c r="E95" s="26">
        <f t="shared" si="17"/>
        <v>250815.04</v>
      </c>
      <c r="F95" s="23">
        <v>208999.54</v>
      </c>
      <c r="G95" s="23">
        <v>208999.54</v>
      </c>
      <c r="H95" s="30">
        <f t="shared" si="16"/>
        <v>41815.5</v>
      </c>
    </row>
    <row r="96" spans="2:8" x14ac:dyDescent="0.2">
      <c r="B96" s="10" t="s">
        <v>23</v>
      </c>
      <c r="C96" s="22">
        <v>0</v>
      </c>
      <c r="D96" s="22">
        <v>301428.88</v>
      </c>
      <c r="E96" s="26">
        <f t="shared" si="17"/>
        <v>301428.88</v>
      </c>
      <c r="F96" s="23">
        <v>298348.11</v>
      </c>
      <c r="G96" s="23">
        <v>298348.11</v>
      </c>
      <c r="H96" s="30">
        <f t="shared" si="16"/>
        <v>3080.7700000000186</v>
      </c>
    </row>
    <row r="97" spans="2:18" ht="24" x14ac:dyDescent="0.2">
      <c r="B97" s="10" t="s">
        <v>24</v>
      </c>
      <c r="C97" s="22"/>
      <c r="D97" s="22"/>
      <c r="E97" s="26">
        <f t="shared" si="17"/>
        <v>0</v>
      </c>
      <c r="F97" s="23"/>
      <c r="G97" s="23"/>
      <c r="H97" s="30">
        <f t="shared" si="16"/>
        <v>0</v>
      </c>
    </row>
    <row r="98" spans="2:18" ht="24" x14ac:dyDescent="0.2">
      <c r="B98" s="10" t="s">
        <v>25</v>
      </c>
      <c r="C98" s="22"/>
      <c r="D98" s="22"/>
      <c r="E98" s="26">
        <f t="shared" si="17"/>
        <v>0</v>
      </c>
      <c r="F98" s="23"/>
      <c r="G98" s="23"/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67157.279999999999</v>
      </c>
      <c r="E99" s="26">
        <f t="shared" si="17"/>
        <v>67157.279999999999</v>
      </c>
      <c r="F99" s="23">
        <v>60009.45</v>
      </c>
      <c r="G99" s="23">
        <v>60009.45</v>
      </c>
      <c r="H99" s="30">
        <f t="shared" si="16"/>
        <v>7147.8300000000017</v>
      </c>
      <c r="J99" s="18"/>
    </row>
    <row r="100" spans="2:18" x14ac:dyDescent="0.2">
      <c r="B100" s="10" t="s">
        <v>27</v>
      </c>
      <c r="C100" s="22">
        <v>0</v>
      </c>
      <c r="D100" s="22">
        <v>20000</v>
      </c>
      <c r="E100" s="26">
        <f t="shared" si="17"/>
        <v>20000</v>
      </c>
      <c r="F100" s="23">
        <v>0</v>
      </c>
      <c r="G100" s="23">
        <v>0</v>
      </c>
      <c r="H100" s="30">
        <f t="shared" si="16"/>
        <v>20000</v>
      </c>
      <c r="R100" s="2"/>
    </row>
    <row r="101" spans="2:18" ht="24" x14ac:dyDescent="0.2">
      <c r="B101" s="10" t="s">
        <v>28</v>
      </c>
      <c r="C101" s="22">
        <v>0</v>
      </c>
      <c r="D101" s="22">
        <v>155000</v>
      </c>
      <c r="E101" s="26">
        <f t="shared" si="17"/>
        <v>155000</v>
      </c>
      <c r="F101" s="23">
        <v>152376.89000000001</v>
      </c>
      <c r="G101" s="23">
        <v>152376.89000000001</v>
      </c>
      <c r="H101" s="30">
        <f t="shared" si="16"/>
        <v>2623.109999999986</v>
      </c>
    </row>
    <row r="102" spans="2:18" ht="12.6" customHeight="1" x14ac:dyDescent="0.2">
      <c r="B102" s="10" t="s">
        <v>29</v>
      </c>
      <c r="C102" s="22"/>
      <c r="D102" s="22"/>
      <c r="E102" s="26">
        <f t="shared" si="17"/>
        <v>0</v>
      </c>
      <c r="F102" s="23"/>
      <c r="G102" s="23"/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24498.799999999999</v>
      </c>
      <c r="E103" s="26">
        <f t="shared" si="17"/>
        <v>24498.799999999999</v>
      </c>
      <c r="F103" s="23">
        <v>498.8</v>
      </c>
      <c r="G103" s="23">
        <v>498.8</v>
      </c>
      <c r="H103" s="30">
        <f t="shared" si="16"/>
        <v>24000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2291784</v>
      </c>
      <c r="E104" s="25">
        <f t="shared" si="19"/>
        <v>2291784</v>
      </c>
      <c r="F104" s="7">
        <f t="shared" si="19"/>
        <v>1066640.8700000001</v>
      </c>
      <c r="G104" s="7">
        <f t="shared" si="19"/>
        <v>1066640.8700000001</v>
      </c>
      <c r="H104" s="25">
        <f t="shared" si="19"/>
        <v>1225143.1299999999</v>
      </c>
    </row>
    <row r="105" spans="2:18" x14ac:dyDescent="0.2">
      <c r="B105" s="10" t="s">
        <v>32</v>
      </c>
      <c r="C105" s="22">
        <v>0</v>
      </c>
      <c r="D105" s="22">
        <v>55500</v>
      </c>
      <c r="E105" s="26">
        <f t="shared" si="17"/>
        <v>55500</v>
      </c>
      <c r="F105" s="23">
        <v>0</v>
      </c>
      <c r="G105" s="23">
        <v>0</v>
      </c>
      <c r="H105" s="30">
        <f t="shared" si="16"/>
        <v>55500</v>
      </c>
    </row>
    <row r="106" spans="2:18" x14ac:dyDescent="0.2">
      <c r="B106" s="10" t="s">
        <v>33</v>
      </c>
      <c r="C106" s="22"/>
      <c r="D106" s="22"/>
      <c r="E106" s="26">
        <f t="shared" si="17"/>
        <v>0</v>
      </c>
      <c r="F106" s="23"/>
      <c r="G106" s="23"/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2076284</v>
      </c>
      <c r="E107" s="26">
        <f t="shared" si="17"/>
        <v>2076284</v>
      </c>
      <c r="F107" s="23">
        <v>1009353.95</v>
      </c>
      <c r="G107" s="23">
        <v>1009353.95</v>
      </c>
      <c r="H107" s="30">
        <f t="shared" si="16"/>
        <v>1066930.05</v>
      </c>
    </row>
    <row r="108" spans="2:18" ht="24" x14ac:dyDescent="0.2">
      <c r="B108" s="10" t="s">
        <v>35</v>
      </c>
      <c r="C108" s="22"/>
      <c r="D108" s="22"/>
      <c r="E108" s="26">
        <f t="shared" si="17"/>
        <v>0</v>
      </c>
      <c r="F108" s="23"/>
      <c r="G108" s="23"/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60000</v>
      </c>
      <c r="E109" s="26">
        <f t="shared" si="17"/>
        <v>60000</v>
      </c>
      <c r="F109" s="23">
        <v>43740.12</v>
      </c>
      <c r="G109" s="23">
        <v>43740.12</v>
      </c>
      <c r="H109" s="30">
        <f t="shared" si="16"/>
        <v>16259.879999999997</v>
      </c>
    </row>
    <row r="110" spans="2:18" ht="24" x14ac:dyDescent="0.2">
      <c r="B110" s="10" t="s">
        <v>37</v>
      </c>
      <c r="C110" s="22"/>
      <c r="D110" s="22"/>
      <c r="E110" s="26">
        <f t="shared" si="17"/>
        <v>0</v>
      </c>
      <c r="F110" s="23"/>
      <c r="G110" s="23"/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90000</v>
      </c>
      <c r="E111" s="26">
        <f t="shared" si="17"/>
        <v>90000</v>
      </c>
      <c r="F111" s="23">
        <v>13546.8</v>
      </c>
      <c r="G111" s="23">
        <v>13546.8</v>
      </c>
      <c r="H111" s="30">
        <f t="shared" si="16"/>
        <v>76453.2</v>
      </c>
    </row>
    <row r="112" spans="2:18" x14ac:dyDescent="0.2">
      <c r="B112" s="10" t="s">
        <v>39</v>
      </c>
      <c r="C112" s="22"/>
      <c r="D112" s="22"/>
      <c r="E112" s="26">
        <f t="shared" si="17"/>
        <v>0</v>
      </c>
      <c r="F112" s="23"/>
      <c r="G112" s="23"/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10000</v>
      </c>
      <c r="E113" s="26">
        <f t="shared" si="17"/>
        <v>10000</v>
      </c>
      <c r="F113" s="23">
        <v>0</v>
      </c>
      <c r="G113" s="23">
        <v>0</v>
      </c>
      <c r="H113" s="30">
        <f t="shared" si="16"/>
        <v>10000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149500</v>
      </c>
      <c r="E124" s="25">
        <f t="shared" si="21"/>
        <v>149500</v>
      </c>
      <c r="F124" s="7">
        <f t="shared" si="21"/>
        <v>115035.62</v>
      </c>
      <c r="G124" s="7">
        <f t="shared" si="21"/>
        <v>115035.62</v>
      </c>
      <c r="H124" s="25">
        <f t="shared" si="21"/>
        <v>34464.380000000005</v>
      </c>
    </row>
    <row r="125" spans="2:8" x14ac:dyDescent="0.2">
      <c r="B125" s="10" t="s">
        <v>52</v>
      </c>
      <c r="C125" s="22">
        <v>0</v>
      </c>
      <c r="D125" s="22">
        <v>149500</v>
      </c>
      <c r="E125" s="26">
        <f t="shared" si="17"/>
        <v>149500</v>
      </c>
      <c r="F125" s="23">
        <v>115035.62</v>
      </c>
      <c r="G125" s="23">
        <v>115035.62</v>
      </c>
      <c r="H125" s="30">
        <f t="shared" si="16"/>
        <v>34464.380000000005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27364082.289999999</v>
      </c>
      <c r="D160" s="21">
        <f t="shared" ref="D160:G160" si="28">SUM(D10,D85)</f>
        <v>6130774.8600000003</v>
      </c>
      <c r="E160" s="28">
        <f>SUM(E10,E85)</f>
        <v>33494857.149999999</v>
      </c>
      <c r="F160" s="21">
        <f t="shared" si="28"/>
        <v>21786626.350000001</v>
      </c>
      <c r="G160" s="21">
        <f t="shared" si="28"/>
        <v>21786626.350000001</v>
      </c>
      <c r="H160" s="28">
        <f>SUM(H10,H85)</f>
        <v>11708230.799999997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2024-10-17T16:26:58Z</cp:lastPrinted>
  <dcterms:created xsi:type="dcterms:W3CDTF">2020-01-08T21:14:59Z</dcterms:created>
  <dcterms:modified xsi:type="dcterms:W3CDTF">2024-10-17T16:28:03Z</dcterms:modified>
</cp:coreProperties>
</file>