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D99C2E7-3DF1-43B3-8E8C-A7433A02A7E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OTAL EJERCIDO EN PROGRAMAS" sheetId="7" r:id="rId1"/>
    <sheet name="EJIDO FRANCISCO I. MADERO" sheetId="1" r:id="rId2"/>
    <sheet name="EJIDO LAS VARAS" sheetId="2" r:id="rId3"/>
    <sheet name="NUEVO DELICIAS Y ANEXO EL SAUZ" sheetId="8" r:id="rId4"/>
    <sheet name="PROG. ESPECIF. SUST. HIDRICA" sheetId="9" r:id="rId5"/>
    <sheet name="CODIGO PROG.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8" l="1"/>
  <c r="F12" i="2"/>
  <c r="F12" i="1"/>
  <c r="E6" i="7" l="1"/>
  <c r="G13" i="9"/>
  <c r="F13" i="9"/>
  <c r="G4" i="9"/>
  <c r="G5" i="9"/>
  <c r="G6" i="9"/>
  <c r="G7" i="9"/>
  <c r="G8" i="9"/>
  <c r="G9" i="9"/>
  <c r="G10" i="9"/>
  <c r="G11" i="9"/>
  <c r="G12" i="9"/>
  <c r="G3" i="9"/>
  <c r="E5" i="9"/>
  <c r="E6" i="9"/>
  <c r="E7" i="9"/>
  <c r="E8" i="9"/>
  <c r="E9" i="9"/>
  <c r="E10" i="9"/>
  <c r="E11" i="9"/>
  <c r="E12" i="9"/>
  <c r="E4" i="9"/>
  <c r="E3" i="9"/>
  <c r="C7" i="7" l="1"/>
  <c r="F12" i="8"/>
  <c r="E5" i="7" s="1"/>
  <c r="F13" i="1" l="1"/>
  <c r="E3" i="7" s="1"/>
  <c r="G5" i="8"/>
  <c r="G6" i="8"/>
  <c r="G7" i="8"/>
  <c r="G8" i="8"/>
  <c r="G9" i="8"/>
  <c r="G10" i="8"/>
  <c r="G11" i="8"/>
  <c r="G4" i="8"/>
  <c r="E12" i="8"/>
  <c r="C12" i="8"/>
  <c r="F13" i="2"/>
  <c r="E4" i="7" s="1"/>
  <c r="C13" i="2"/>
  <c r="E13" i="2"/>
  <c r="E7" i="7" l="1"/>
  <c r="G12" i="8"/>
  <c r="G6" i="2"/>
  <c r="G7" i="2"/>
  <c r="G8" i="2"/>
  <c r="G9" i="2"/>
  <c r="G10" i="2"/>
  <c r="G11" i="2"/>
  <c r="G12" i="2"/>
  <c r="G5" i="2"/>
  <c r="G13" i="2" l="1"/>
  <c r="F6" i="1"/>
  <c r="G7" i="1"/>
  <c r="G8" i="1"/>
  <c r="G9" i="1"/>
  <c r="G10" i="1"/>
  <c r="G11" i="1"/>
  <c r="G12" i="1"/>
  <c r="G5" i="1"/>
  <c r="D7" i="7"/>
  <c r="G6" i="1" l="1"/>
  <c r="G13" i="1" s="1"/>
  <c r="E13" i="1" l="1"/>
  <c r="C13" i="1"/>
  <c r="H4" i="6" l="1"/>
  <c r="H5" i="6"/>
</calcChain>
</file>

<file path=xl/sharedStrings.xml><?xml version="1.0" encoding="utf-8"?>
<sst xmlns="http://schemas.openxmlformats.org/spreadsheetml/2006/main" count="105" uniqueCount="63">
  <si>
    <t>CONCEPTO</t>
  </si>
  <si>
    <t>MONTO AUTORIZADO</t>
  </si>
  <si>
    <t>APOYOS  EXTRAORDINARIOS</t>
  </si>
  <si>
    <t>EJERCIDO</t>
  </si>
  <si>
    <t>ECONOMIAS</t>
  </si>
  <si>
    <t>EL FIDEICOMISO PARA EL CUIDADO DEL AGUA EN EL MUNICIPIO DE CHIHUAHUA</t>
  </si>
  <si>
    <t>ESTA ALINEADO AL PROGRAMA PRESUPUESTAL 02E0601 DEL MUNICIPIO DE CHIHUAHUA</t>
  </si>
  <si>
    <t>02</t>
  </si>
  <si>
    <t>E</t>
  </si>
  <si>
    <t>00</t>
  </si>
  <si>
    <t>PRESTACION DE SERVICIOS PUBLICOS</t>
  </si>
  <si>
    <t>06</t>
  </si>
  <si>
    <t>MEDIO AMBIENTE Y ECOLOGIA</t>
  </si>
  <si>
    <t>01</t>
  </si>
  <si>
    <t>02E0601</t>
  </si>
  <si>
    <t>MANTENIMIENTO DE MEDIO AMBIENTE Y ECOLOGIA</t>
  </si>
  <si>
    <t>ASI MISMO, ADJUNTO LOS CUADROS DE INVERSION, DE LOS BENEFICIARIOS DEL PROGRAMA</t>
  </si>
  <si>
    <t>EJIDOS</t>
  </si>
  <si>
    <t>FIDEICOMISO PARA EL CUIDADO DEL AGUA EN EL MUNICIPIO DE CHIHUAHUA</t>
  </si>
  <si>
    <t xml:space="preserve">PRESUPUESTO </t>
  </si>
  <si>
    <t>APROBADO</t>
  </si>
  <si>
    <t>FRANCISCO I. MADERO</t>
  </si>
  <si>
    <t>LAS VARAS</t>
  </si>
  <si>
    <t>ANUNCIOS ALUSIVOS AL PROGRAMA</t>
  </si>
  <si>
    <t>TALLER DE FORTALECIMIENTO DE PAGO POR SERVICIOS AMBIENTALES</t>
  </si>
  <si>
    <t>BRIGADA CONTRA INCENDIOS</t>
  </si>
  <si>
    <t>PAGO A PROVEEDOR DE SERVICIOS AMBIENTALES</t>
  </si>
  <si>
    <t>PAGO AL ASESOR TÉCNICO</t>
  </si>
  <si>
    <t>MONITOREO COMUNITARIO</t>
  </si>
  <si>
    <t>OBRA MAYOR (PRESAS FILTRANTES DE GAVION)</t>
  </si>
  <si>
    <t>PROTECCIÓN, OBRA Y REFORESTACIÓN</t>
  </si>
  <si>
    <t>TOTAL 2024</t>
  </si>
  <si>
    <t>POR EL EJERCICIO 2024</t>
  </si>
  <si>
    <t>NUEVO DELICIAS Y ANEXO EL SAUZ</t>
  </si>
  <si>
    <t>PROGRAMA</t>
  </si>
  <si>
    <t>VARIOS</t>
  </si>
  <si>
    <t xml:space="preserve">MONTO AUTORIZADO </t>
  </si>
  <si>
    <t>MONTO TOTAL APROBADO TOTAL</t>
  </si>
  <si>
    <t xml:space="preserve">INVERSION EJIDO FRANCISCO I. MADERO </t>
  </si>
  <si>
    <t xml:space="preserve">TOTAL GOBIERNO DEL ESTADO Y MUNICIPIO </t>
  </si>
  <si>
    <t xml:space="preserve">INVERSION EJIDO LAS VARAS </t>
  </si>
  <si>
    <t>INVERSION EJIDO NUEVO DELICIAS Y ANEXO EL SAUZ</t>
  </si>
  <si>
    <t xml:space="preserve">Compra e instalación del equipo de un tubo galvanizado C40 2” (50 mm), cople galvanizado 2” (50 mm), un kit de instalación para reloj digital 127/220V, una caja control Franklin 5-230 y un reloj digital E101 127/220V </t>
  </si>
  <si>
    <t xml:space="preserve">Compra e instalación del equipo: Transformador de poste de 23KVAS de 13000 V, Electro bomba sumergible marca NEUMANN para bombear agua limpia sin arena 10.5 L/S Vs. C.D.T. 75 mts, Bomba hidráulica, Tubo galvanizado C40 2” (50MM), cople galvanizado 2”(55MM), Instalación de equipo de bombeo de 3”x134 mts, caja control franklin 5-230 </t>
  </si>
  <si>
    <t>Refacciones y accesorios</t>
  </si>
  <si>
    <t>Proveedor de gas</t>
  </si>
  <si>
    <t>Proveedor del Ademe</t>
  </si>
  <si>
    <t>Compra de equipo de bombeo</t>
  </si>
  <si>
    <t xml:space="preserve">Motor sumergible 3hp 230 v 4” ph 1 marca Franklin 24B14-26-01699C, Bomba sumergible de 25 gal p/3hp marca Franklin 24C14-25-07211ª,Caja de control p/hp 230volts Franklin 24C19-20-01081B, Inter de 14 eventos 120/277 volts 40AMP marca tork, electronivel de 120/220v c/indicadores mod en 3- marca nassar, Cable bomba sumergible no. 3x14 1000 v conductores dl norte, cinta de pvc, cinta econ teflón, niple negro de 1½”x6, Reducción bushing de 2” a 1½“, Reducción campana refor 3” a 2”.  </t>
  </si>
  <si>
    <t>BENEFICIARIO</t>
  </si>
  <si>
    <t>RANCHO EL TERRERO</t>
  </si>
  <si>
    <t>RANCHO LA MOLINA</t>
  </si>
  <si>
    <t>COLONIA SACRAMENTO</t>
  </si>
  <si>
    <t>LOS SAUCES</t>
  </si>
  <si>
    <t>COLONIA OCAMPO</t>
  </si>
  <si>
    <t>COLONIA SOTO</t>
  </si>
  <si>
    <t>EL SAUZ</t>
  </si>
  <si>
    <t xml:space="preserve">Trabajo de rehabilitación, cepillado y desensolve del pozo, trabajos de extracción e instalación de equipo de bombeo, servicio de revisión y ajuste del control de bombeo para llenado de tanque en función de la presión de la línea de llenado, así como la compra  e instalación de una bomba sumergible P/25 HP MOD 225SSI25-10 MCA FRANKLIN, motor sumergible 25 HP 460 V 6” MARCA FRANKLIN 22M19-12-00115A, Cople ac neg 150 lbs  3 pg, tmo tubo negro C/C rosc c-40 3”, sensor de presión 0-16BAR 4-20MA, plastiducto 19 mm de ¾”  de 7 kgs/cm2, cable bomba sumergible 3X6 metros </t>
  </si>
  <si>
    <t>Equipo para el tren de descarga</t>
  </si>
  <si>
    <t>MONTO AUTORIZADO=</t>
  </si>
  <si>
    <t>Proveedor de oxígeno</t>
  </si>
  <si>
    <t>PAGO POR SERVICIOS AMBIENTALES (PSA)</t>
  </si>
  <si>
    <t>PROGRAMA ESPECÍFICO PARA LA SUSTENTABILIDAD HÍDRICA (PESH)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</si>
</sst>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164" fontId="0" fillId="0" borderId="1" xfId="0" applyNumberFormat="1" applyBorder="1" applyAlignment="1">
      <alignment vertical="center"/>
    </xf>
    <xf numFmtId="16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0" fillId="0" borderId="1" xfId="0" applyNumberFormat="1" applyBorder="1" applyAlignment="1">
      <alignment horizontal="center" vertical="center" wrapText="1"/>
    </xf>
    <xf numFmtId="4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49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49" fontId="5" fillId="0" borderId="2" xfId="0" applyNumberFormat="1" applyFont="1" applyBorder="1" applyAlignment="1">
      <alignment horizontal="left" vertical="center"/>
    </xf>
    <xf numFmtId="49" fontId="1" fillId="0" borderId="2" xfId="1" applyNumberFormat="1" applyFont="1" applyBorder="1"/>
    <xf numFmtId="0" fontId="0" fillId="0" borderId="0" xfId="0" applyAlignment="1">
      <alignment horizontal="left" vertical="top" wrapText="1"/>
    </xf>
    <xf numFmtId="49" fontId="5" fillId="0" borderId="2" xfId="1" applyNumberFormat="1" applyFont="1" applyBorder="1" applyAlignment="1">
      <alignment horizontal="left" vertical="top" wrapText="1"/>
    </xf>
    <xf numFmtId="4" fontId="0" fillId="0" borderId="0" xfId="0" applyNumberFormat="1"/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4" fontId="0" fillId="0" borderId="1" xfId="4" applyFont="1" applyBorder="1" applyAlignment="1">
      <alignment vertical="center" wrapText="1"/>
    </xf>
    <xf numFmtId="44" fontId="1" fillId="0" borderId="1" xfId="4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4" fontId="2" fillId="3" borderId="1" xfId="0" applyNumberFormat="1" applyFont="1" applyFill="1" applyBorder="1" applyAlignment="1">
      <alignment vertical="center" wrapText="1"/>
    </xf>
    <xf numFmtId="44" fontId="8" fillId="0" borderId="1" xfId="4" applyFont="1" applyBorder="1" applyAlignment="1">
      <alignment vertical="center" wrapText="1"/>
    </xf>
    <xf numFmtId="44" fontId="8" fillId="0" borderId="1" xfId="4" applyFont="1" applyFill="1" applyBorder="1" applyAlignment="1">
      <alignment vertical="center" wrapText="1"/>
    </xf>
    <xf numFmtId="4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44" fontId="2" fillId="4" borderId="1" xfId="0" applyNumberFormat="1" applyFont="1" applyFill="1" applyBorder="1" applyAlignment="1">
      <alignment vertical="center" wrapText="1"/>
    </xf>
    <xf numFmtId="44" fontId="0" fillId="4" borderId="1" xfId="0" applyNumberForma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44" fontId="0" fillId="3" borderId="1" xfId="0" applyNumberForma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165" fontId="8" fillId="0" borderId="1" xfId="4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44" fontId="2" fillId="5" borderId="1" xfId="0" applyNumberFormat="1" applyFont="1" applyFill="1" applyBorder="1" applyAlignment="1">
      <alignment vertical="center" wrapText="1"/>
    </xf>
    <xf numFmtId="44" fontId="0" fillId="5" borderId="1" xfId="0" applyNumberFormat="1" applyFill="1" applyBorder="1" applyAlignment="1">
      <alignment vertical="center"/>
    </xf>
    <xf numFmtId="44" fontId="2" fillId="0" borderId="0" xfId="4" applyFont="1" applyAlignment="1">
      <alignment vertical="center" wrapText="1"/>
    </xf>
    <xf numFmtId="44" fontId="0" fillId="0" borderId="0" xfId="4" applyFont="1"/>
    <xf numFmtId="0" fontId="2" fillId="7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4" fontId="0" fillId="0" borderId="1" xfId="4" applyFont="1" applyBorder="1" applyAlignment="1">
      <alignment horizontal="center" vertical="center"/>
    </xf>
    <xf numFmtId="44" fontId="0" fillId="0" borderId="1" xfId="0" applyNumberFormat="1" applyBorder="1" applyAlignment="1">
      <alignment horizontal="center" vertical="center"/>
    </xf>
    <xf numFmtId="44" fontId="0" fillId="0" borderId="1" xfId="4" applyFont="1" applyBorder="1" applyAlignment="1">
      <alignment vertical="center"/>
    </xf>
    <xf numFmtId="44" fontId="2" fillId="7" borderId="1" xfId="0" applyNumberFormat="1" applyFont="1" applyFill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wrapText="1"/>
    </xf>
    <xf numFmtId="165" fontId="8" fillId="0" borderId="1" xfId="4" applyNumberFormat="1" applyFont="1" applyBorder="1" applyAlignment="1">
      <alignment vertical="center" wrapText="1"/>
    </xf>
    <xf numFmtId="44" fontId="2" fillId="0" borderId="1" xfId="4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">
    <cellStyle name="Moneda" xfId="4" builtinId="4"/>
    <cellStyle name="Normal" xfId="0" builtinId="0"/>
    <cellStyle name="Normal 2" xfId="1" xr:uid="{00000000-0005-0000-0000-000001000000}"/>
    <cellStyle name="Normal 2 2" xfId="2" xr:uid="{00000000-0005-0000-0000-000002000000}"/>
    <cellStyle name="Normal 6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FE680-A954-49A4-9F29-1CF9CB0FEB75}">
  <sheetPr>
    <tabColor theme="5" tint="-0.249977111117893"/>
  </sheetPr>
  <dimension ref="A1:J9"/>
  <sheetViews>
    <sheetView tabSelected="1" workbookViewId="0">
      <selection activeCell="F14" sqref="F14"/>
    </sheetView>
  </sheetViews>
  <sheetFormatPr baseColWidth="10" defaultRowHeight="15" x14ac:dyDescent="0.25"/>
  <cols>
    <col min="1" max="1" width="25" customWidth="1"/>
    <col min="2" max="2" width="31.5703125" bestFit="1" customWidth="1"/>
    <col min="3" max="3" width="15" customWidth="1"/>
    <col min="4" max="4" width="15.140625" bestFit="1" customWidth="1"/>
    <col min="5" max="5" width="19.5703125" customWidth="1"/>
    <col min="6" max="6" width="58.140625" customWidth="1"/>
  </cols>
  <sheetData>
    <row r="1" spans="1:10" x14ac:dyDescent="0.25">
      <c r="A1" s="59" t="s">
        <v>18</v>
      </c>
      <c r="B1" s="59"/>
      <c r="C1" s="59"/>
      <c r="D1" s="59"/>
      <c r="E1" s="59"/>
      <c r="F1" s="30"/>
      <c r="G1" s="30"/>
      <c r="H1" s="30"/>
      <c r="I1" s="30"/>
      <c r="J1" s="31"/>
    </row>
    <row r="2" spans="1:10" x14ac:dyDescent="0.25">
      <c r="A2" s="29" t="s">
        <v>34</v>
      </c>
      <c r="B2" s="29" t="s">
        <v>17</v>
      </c>
      <c r="C2" s="29" t="s">
        <v>19</v>
      </c>
      <c r="D2" s="29" t="s">
        <v>20</v>
      </c>
      <c r="E2" s="29" t="s">
        <v>3</v>
      </c>
    </row>
    <row r="3" spans="1:10" x14ac:dyDescent="0.25">
      <c r="A3" s="58" t="s">
        <v>61</v>
      </c>
      <c r="B3" s="27" t="s">
        <v>21</v>
      </c>
      <c r="C3" s="50">
        <v>3000000</v>
      </c>
      <c r="D3" s="50">
        <v>3000000</v>
      </c>
      <c r="E3" s="50">
        <f>'EJIDO FRANCISCO I. MADERO'!F13</f>
        <v>4000000</v>
      </c>
      <c r="F3" s="14"/>
    </row>
    <row r="4" spans="1:10" x14ac:dyDescent="0.25">
      <c r="A4" s="58"/>
      <c r="B4" s="27" t="s">
        <v>22</v>
      </c>
      <c r="C4" s="50">
        <v>3000000</v>
      </c>
      <c r="D4" s="50">
        <v>3000000</v>
      </c>
      <c r="E4" s="50">
        <f>'EJIDO LAS VARAS'!F13</f>
        <v>4000000</v>
      </c>
      <c r="F4" s="14"/>
    </row>
    <row r="5" spans="1:10" x14ac:dyDescent="0.25">
      <c r="A5" s="58"/>
      <c r="B5" s="27" t="s">
        <v>33</v>
      </c>
      <c r="C5" s="50">
        <v>3000000</v>
      </c>
      <c r="D5" s="50">
        <v>3000000</v>
      </c>
      <c r="E5" s="50">
        <f>'NUEVO DELICIAS Y ANEXO EL SAUZ'!F12</f>
        <v>4000000</v>
      </c>
      <c r="F5" s="14"/>
    </row>
    <row r="6" spans="1:10" ht="48" customHeight="1" x14ac:dyDescent="0.25">
      <c r="A6" s="26" t="s">
        <v>62</v>
      </c>
      <c r="B6" s="28" t="s">
        <v>35</v>
      </c>
      <c r="C6" s="50">
        <v>3000000</v>
      </c>
      <c r="D6" s="50">
        <v>3000000</v>
      </c>
      <c r="E6" s="50">
        <f>'PROG. ESPECIF. SUST. HIDRICA'!F13</f>
        <v>1195632.1861</v>
      </c>
      <c r="F6" s="46"/>
      <c r="H6" s="17"/>
    </row>
    <row r="7" spans="1:10" x14ac:dyDescent="0.25">
      <c r="B7" s="54" t="s">
        <v>31</v>
      </c>
      <c r="C7" s="57">
        <f>SUM(C3:C6)</f>
        <v>12000000</v>
      </c>
      <c r="D7" s="57">
        <f>SUM(D3:D6)</f>
        <v>12000000</v>
      </c>
      <c r="E7" s="57">
        <f>SUM(E3:E6)</f>
        <v>13195632.186100001</v>
      </c>
    </row>
    <row r="8" spans="1:10" x14ac:dyDescent="0.25">
      <c r="C8" s="16"/>
      <c r="D8" s="16"/>
      <c r="E8" s="16"/>
    </row>
    <row r="9" spans="1:10" x14ac:dyDescent="0.25">
      <c r="C9" s="16"/>
      <c r="D9" s="16"/>
      <c r="E9" s="16"/>
      <c r="F9" s="55"/>
    </row>
  </sheetData>
  <mergeCells count="2">
    <mergeCell ref="A3:A5"/>
    <mergeCell ref="A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-0.499984740745262"/>
  </sheetPr>
  <dimension ref="B1:L56"/>
  <sheetViews>
    <sheetView zoomScaleNormal="100" workbookViewId="0">
      <selection activeCell="I14" sqref="I14"/>
    </sheetView>
  </sheetViews>
  <sheetFormatPr baseColWidth="10" defaultColWidth="11.42578125" defaultRowHeight="15" x14ac:dyDescent="0.25"/>
  <cols>
    <col min="2" max="2" width="27.28515625" customWidth="1"/>
    <col min="3" max="3" width="22.140625" customWidth="1"/>
    <col min="4" max="5" width="21.85546875" customWidth="1"/>
    <col min="6" max="6" width="20.42578125" bestFit="1" customWidth="1"/>
    <col min="7" max="7" width="18.5703125" customWidth="1"/>
    <col min="9" max="9" width="14.140625" bestFit="1" customWidth="1"/>
  </cols>
  <sheetData>
    <row r="1" spans="2:12" x14ac:dyDescent="0.25">
      <c r="D1" s="3"/>
      <c r="E1" s="4"/>
      <c r="F1" s="3"/>
      <c r="G1" s="2"/>
      <c r="I1" s="14"/>
    </row>
    <row r="3" spans="2:12" ht="18.75" x14ac:dyDescent="0.25">
      <c r="B3" s="60" t="s">
        <v>38</v>
      </c>
      <c r="C3" s="60"/>
      <c r="D3" s="60"/>
      <c r="E3" s="60"/>
      <c r="F3" s="60"/>
      <c r="G3" s="60"/>
    </row>
    <row r="4" spans="2:12" ht="30" x14ac:dyDescent="0.25">
      <c r="B4" s="20" t="s">
        <v>0</v>
      </c>
      <c r="C4" s="20" t="s">
        <v>1</v>
      </c>
      <c r="D4" s="21" t="s">
        <v>2</v>
      </c>
      <c r="E4" s="20" t="s">
        <v>37</v>
      </c>
      <c r="F4" s="20" t="s">
        <v>3</v>
      </c>
      <c r="G4" s="21" t="s">
        <v>4</v>
      </c>
    </row>
    <row r="5" spans="2:12" ht="30" x14ac:dyDescent="0.25">
      <c r="B5" s="7" t="s">
        <v>23</v>
      </c>
      <c r="C5" s="18">
        <v>8000</v>
      </c>
      <c r="D5" s="5">
        <v>0</v>
      </c>
      <c r="E5" s="18">
        <v>8000</v>
      </c>
      <c r="F5" s="18">
        <v>8000</v>
      </c>
      <c r="G5" s="1">
        <f>E5-F5</f>
        <v>0</v>
      </c>
    </row>
    <row r="6" spans="2:12" ht="45" x14ac:dyDescent="0.25">
      <c r="B6" s="7" t="s">
        <v>24</v>
      </c>
      <c r="C6" s="18">
        <v>16000</v>
      </c>
      <c r="D6" s="5">
        <v>0</v>
      </c>
      <c r="E6" s="18">
        <v>16000</v>
      </c>
      <c r="F6" s="24">
        <f>16000</f>
        <v>16000</v>
      </c>
      <c r="G6" s="1">
        <f t="shared" ref="G6:G12" si="0">E6-F6</f>
        <v>0</v>
      </c>
    </row>
    <row r="7" spans="2:12" ht="30" x14ac:dyDescent="0.25">
      <c r="B7" s="7" t="s">
        <v>25</v>
      </c>
      <c r="C7" s="18">
        <v>561600</v>
      </c>
      <c r="D7" s="5">
        <v>0</v>
      </c>
      <c r="E7" s="18">
        <v>561600</v>
      </c>
      <c r="F7" s="18">
        <v>561600</v>
      </c>
      <c r="G7" s="1">
        <f t="shared" si="0"/>
        <v>0</v>
      </c>
    </row>
    <row r="8" spans="2:12" ht="30" x14ac:dyDescent="0.25">
      <c r="B8" s="7" t="s">
        <v>26</v>
      </c>
      <c r="C8" s="18">
        <v>400000</v>
      </c>
      <c r="D8" s="5">
        <v>0</v>
      </c>
      <c r="E8" s="18">
        <v>400000</v>
      </c>
      <c r="F8" s="23">
        <v>400000</v>
      </c>
      <c r="G8" s="1">
        <f t="shared" si="0"/>
        <v>0</v>
      </c>
    </row>
    <row r="9" spans="2:12" x14ac:dyDescent="0.25">
      <c r="B9" s="7" t="s">
        <v>27</v>
      </c>
      <c r="C9" s="18">
        <v>150000</v>
      </c>
      <c r="D9" s="5">
        <v>0</v>
      </c>
      <c r="E9" s="18">
        <v>150000</v>
      </c>
      <c r="F9" s="23">
        <v>150000</v>
      </c>
      <c r="G9" s="1">
        <f t="shared" si="0"/>
        <v>0</v>
      </c>
    </row>
    <row r="10" spans="2:12" x14ac:dyDescent="0.25">
      <c r="B10" s="7" t="s">
        <v>28</v>
      </c>
      <c r="C10" s="19">
        <v>30000</v>
      </c>
      <c r="D10" s="5">
        <v>0</v>
      </c>
      <c r="E10" s="19">
        <v>30000</v>
      </c>
      <c r="F10" s="23">
        <v>30000</v>
      </c>
      <c r="G10" s="1">
        <f t="shared" si="0"/>
        <v>0</v>
      </c>
    </row>
    <row r="11" spans="2:12" ht="30" x14ac:dyDescent="0.25">
      <c r="B11" s="7" t="s">
        <v>30</v>
      </c>
      <c r="C11" s="19">
        <v>728769</v>
      </c>
      <c r="D11" s="6">
        <v>0</v>
      </c>
      <c r="E11" s="19">
        <v>728769</v>
      </c>
      <c r="F11" s="23">
        <v>728769</v>
      </c>
      <c r="G11" s="1">
        <f t="shared" si="0"/>
        <v>0</v>
      </c>
    </row>
    <row r="12" spans="2:12" ht="30" x14ac:dyDescent="0.25">
      <c r="B12" s="7" t="s">
        <v>29</v>
      </c>
      <c r="C12" s="18">
        <v>2105631</v>
      </c>
      <c r="D12" s="5">
        <v>0</v>
      </c>
      <c r="E12" s="18">
        <v>2105631</v>
      </c>
      <c r="F12" s="23">
        <f>E12</f>
        <v>2105631</v>
      </c>
      <c r="G12" s="1">
        <f t="shared" si="0"/>
        <v>0</v>
      </c>
    </row>
    <row r="13" spans="2:12" ht="30" x14ac:dyDescent="0.25">
      <c r="B13" s="36" t="s">
        <v>39</v>
      </c>
      <c r="C13" s="22">
        <f>SUM(C5:C12)</f>
        <v>4000000</v>
      </c>
      <c r="D13" s="38"/>
      <c r="E13" s="21">
        <f>SUM(E5:E12)</f>
        <v>4000000</v>
      </c>
      <c r="F13" s="21">
        <f>SUM(F5:F12)</f>
        <v>4000000</v>
      </c>
      <c r="G13" s="21">
        <f>SUM(G5:G12)</f>
        <v>0</v>
      </c>
    </row>
    <row r="14" spans="2:12" x14ac:dyDescent="0.25"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2:12" x14ac:dyDescent="0.25">
      <c r="D15" s="15"/>
      <c r="E15" s="15"/>
      <c r="F15" s="15"/>
      <c r="G15" s="15"/>
      <c r="H15" s="15"/>
      <c r="I15" s="15"/>
      <c r="J15" s="15"/>
      <c r="K15" s="15"/>
      <c r="L15" s="15"/>
    </row>
    <row r="16" spans="2:12" x14ac:dyDescent="0.25">
      <c r="D16" s="15"/>
      <c r="E16" s="15"/>
      <c r="F16" s="25"/>
      <c r="G16" s="15"/>
      <c r="H16" s="15"/>
      <c r="I16" s="15"/>
      <c r="J16" s="15"/>
      <c r="K16" s="15"/>
      <c r="L16" s="15"/>
    </row>
    <row r="17" spans="4:12" x14ac:dyDescent="0.25">
      <c r="D17" s="15"/>
      <c r="E17" s="15"/>
      <c r="F17" s="15"/>
      <c r="G17" s="15"/>
      <c r="H17" s="15"/>
      <c r="I17" s="15"/>
      <c r="J17" s="15"/>
      <c r="K17" s="15"/>
      <c r="L17" s="15"/>
    </row>
    <row r="18" spans="4:12" x14ac:dyDescent="0.25">
      <c r="D18" s="15"/>
      <c r="E18" s="15"/>
      <c r="F18" s="45"/>
      <c r="G18" s="15"/>
      <c r="H18" s="15"/>
      <c r="I18" s="15"/>
      <c r="J18" s="15"/>
      <c r="K18" s="15"/>
      <c r="L18" s="15"/>
    </row>
    <row r="19" spans="4:12" x14ac:dyDescent="0.25">
      <c r="D19" s="15"/>
      <c r="E19" s="15"/>
      <c r="F19" s="15"/>
      <c r="G19" s="15"/>
      <c r="H19" s="15"/>
      <c r="I19" s="15"/>
      <c r="J19" s="15"/>
      <c r="K19" s="15"/>
      <c r="L19" s="15"/>
    </row>
    <row r="20" spans="4:12" x14ac:dyDescent="0.25">
      <c r="D20" s="15"/>
      <c r="E20" s="15"/>
      <c r="F20" s="15"/>
      <c r="G20" s="15"/>
      <c r="H20" s="15"/>
      <c r="I20" s="15"/>
      <c r="J20" s="15"/>
      <c r="K20" s="15"/>
      <c r="L20" s="15"/>
    </row>
    <row r="21" spans="4:12" x14ac:dyDescent="0.25">
      <c r="D21" s="15"/>
      <c r="E21" s="15"/>
      <c r="F21" s="15"/>
      <c r="G21" s="15"/>
      <c r="H21" s="15"/>
      <c r="I21" s="15"/>
      <c r="J21" s="15"/>
      <c r="K21" s="15"/>
      <c r="L21" s="15"/>
    </row>
    <row r="22" spans="4:12" x14ac:dyDescent="0.25">
      <c r="D22" s="15"/>
      <c r="E22" s="15"/>
      <c r="F22" s="15"/>
      <c r="G22" s="15"/>
      <c r="H22" s="15"/>
      <c r="I22" s="15"/>
      <c r="J22" s="15"/>
      <c r="K22" s="15"/>
      <c r="L22" s="15"/>
    </row>
    <row r="23" spans="4:12" x14ac:dyDescent="0.25">
      <c r="D23" s="15"/>
      <c r="E23" s="15"/>
      <c r="F23" s="15"/>
      <c r="G23" s="15"/>
      <c r="H23" s="15"/>
      <c r="I23" s="15"/>
      <c r="J23" s="15"/>
      <c r="K23" s="15"/>
      <c r="L23" s="15"/>
    </row>
    <row r="24" spans="4:12" x14ac:dyDescent="0.25">
      <c r="D24" s="15"/>
      <c r="E24" s="15"/>
      <c r="F24" s="15"/>
      <c r="G24" s="15"/>
      <c r="H24" s="15"/>
      <c r="I24" s="15"/>
      <c r="J24" s="15"/>
      <c r="K24" s="15"/>
      <c r="L24" s="15"/>
    </row>
    <row r="25" spans="4:12" x14ac:dyDescent="0.25">
      <c r="D25" s="15"/>
      <c r="E25" s="15"/>
      <c r="F25" s="15"/>
      <c r="G25" s="15"/>
      <c r="H25" s="15"/>
      <c r="I25" s="15"/>
      <c r="J25" s="15"/>
      <c r="K25" s="15"/>
      <c r="L25" s="15"/>
    </row>
    <row r="26" spans="4:12" x14ac:dyDescent="0.25">
      <c r="D26" s="15"/>
      <c r="E26" s="15"/>
      <c r="F26" s="15"/>
      <c r="G26" s="15"/>
      <c r="H26" s="15"/>
      <c r="I26" s="15"/>
      <c r="J26" s="15"/>
      <c r="K26" s="15"/>
      <c r="L26" s="15"/>
    </row>
    <row r="27" spans="4:12" x14ac:dyDescent="0.25">
      <c r="D27" s="15"/>
      <c r="E27" s="15"/>
      <c r="F27" s="15"/>
      <c r="G27" s="15"/>
      <c r="H27" s="15"/>
      <c r="I27" s="15"/>
      <c r="J27" s="15"/>
      <c r="K27" s="15"/>
      <c r="L27" s="15"/>
    </row>
    <row r="28" spans="4:12" x14ac:dyDescent="0.25">
      <c r="D28" s="15"/>
      <c r="E28" s="15"/>
      <c r="F28" s="15"/>
      <c r="G28" s="15"/>
      <c r="H28" s="15"/>
      <c r="I28" s="15"/>
      <c r="J28" s="15"/>
      <c r="K28" s="15"/>
      <c r="L28" s="15"/>
    </row>
    <row r="29" spans="4:12" x14ac:dyDescent="0.25">
      <c r="D29" s="15"/>
      <c r="E29" s="15"/>
      <c r="F29" s="15"/>
      <c r="G29" s="15"/>
      <c r="H29" s="15"/>
      <c r="I29" s="15"/>
      <c r="J29" s="15"/>
      <c r="K29" s="15"/>
      <c r="L29" s="15"/>
    </row>
    <row r="30" spans="4:12" x14ac:dyDescent="0.25">
      <c r="D30" s="15"/>
      <c r="E30" s="15"/>
      <c r="F30" s="15"/>
      <c r="G30" s="15"/>
      <c r="H30" s="15"/>
      <c r="I30" s="15"/>
      <c r="J30" s="15"/>
      <c r="K30" s="15"/>
      <c r="L30" s="15"/>
    </row>
    <row r="31" spans="4:12" x14ac:dyDescent="0.25">
      <c r="D31" s="15"/>
      <c r="E31" s="15"/>
      <c r="F31" s="15"/>
      <c r="G31" s="15"/>
      <c r="H31" s="15"/>
      <c r="I31" s="15"/>
      <c r="J31" s="15"/>
      <c r="K31" s="15"/>
      <c r="L31" s="15"/>
    </row>
    <row r="32" spans="4:12" x14ac:dyDescent="0.25">
      <c r="D32" s="15"/>
      <c r="E32" s="15"/>
      <c r="F32" s="15"/>
      <c r="G32" s="15"/>
      <c r="H32" s="15"/>
      <c r="I32" s="15"/>
      <c r="J32" s="15"/>
      <c r="K32" s="15"/>
      <c r="L32" s="15"/>
    </row>
    <row r="33" spans="4:12" x14ac:dyDescent="0.25">
      <c r="D33" s="15"/>
      <c r="E33" s="15"/>
      <c r="F33" s="15"/>
      <c r="G33" s="15"/>
      <c r="H33" s="15"/>
      <c r="I33" s="15"/>
      <c r="J33" s="15"/>
      <c r="K33" s="15"/>
      <c r="L33" s="15"/>
    </row>
    <row r="34" spans="4:12" x14ac:dyDescent="0.25">
      <c r="D34" s="15"/>
      <c r="E34" s="15"/>
      <c r="F34" s="15"/>
      <c r="G34" s="15"/>
      <c r="H34" s="15"/>
      <c r="I34" s="15"/>
      <c r="J34" s="15"/>
      <c r="K34" s="15"/>
      <c r="L34" s="15"/>
    </row>
    <row r="35" spans="4:12" x14ac:dyDescent="0.25">
      <c r="D35" s="15"/>
      <c r="E35" s="15"/>
      <c r="F35" s="15"/>
      <c r="G35" s="15"/>
      <c r="H35" s="15"/>
      <c r="I35" s="15"/>
      <c r="J35" s="15"/>
      <c r="K35" s="15"/>
      <c r="L35" s="15"/>
    </row>
    <row r="36" spans="4:12" x14ac:dyDescent="0.25">
      <c r="D36" s="15"/>
      <c r="E36" s="15"/>
      <c r="F36" s="15"/>
      <c r="G36" s="15"/>
      <c r="H36" s="15"/>
      <c r="I36" s="15"/>
      <c r="J36" s="15"/>
      <c r="K36" s="15"/>
      <c r="L36" s="15"/>
    </row>
    <row r="37" spans="4:12" x14ac:dyDescent="0.25">
      <c r="D37" s="15"/>
      <c r="E37" s="15"/>
      <c r="F37" s="15"/>
      <c r="G37" s="15"/>
      <c r="H37" s="15"/>
      <c r="I37" s="15"/>
      <c r="J37" s="15"/>
      <c r="K37" s="15"/>
      <c r="L37" s="15"/>
    </row>
    <row r="38" spans="4:12" x14ac:dyDescent="0.25">
      <c r="D38" s="15"/>
      <c r="E38" s="15"/>
      <c r="F38" s="15"/>
      <c r="G38" s="15"/>
      <c r="H38" s="15"/>
      <c r="I38" s="15"/>
      <c r="J38" s="15"/>
      <c r="K38" s="15"/>
      <c r="L38" s="15"/>
    </row>
    <row r="39" spans="4:12" x14ac:dyDescent="0.25">
      <c r="D39" s="15"/>
      <c r="E39" s="15"/>
      <c r="F39" s="15"/>
      <c r="G39" s="15"/>
      <c r="H39" s="15"/>
      <c r="I39" s="15"/>
      <c r="J39" s="15"/>
      <c r="K39" s="15"/>
      <c r="L39" s="15"/>
    </row>
    <row r="40" spans="4:12" x14ac:dyDescent="0.25">
      <c r="D40" s="15"/>
      <c r="E40" s="15"/>
      <c r="F40" s="15"/>
      <c r="G40" s="15"/>
      <c r="H40" s="15"/>
      <c r="I40" s="15"/>
      <c r="J40" s="15"/>
      <c r="K40" s="15"/>
      <c r="L40" s="15"/>
    </row>
    <row r="41" spans="4:12" x14ac:dyDescent="0.25">
      <c r="D41" s="15"/>
      <c r="E41" s="15"/>
      <c r="F41" s="15"/>
      <c r="G41" s="15"/>
      <c r="H41" s="15"/>
      <c r="I41" s="15"/>
      <c r="J41" s="15"/>
      <c r="K41" s="15"/>
      <c r="L41" s="15"/>
    </row>
    <row r="42" spans="4:12" x14ac:dyDescent="0.25">
      <c r="D42" s="15"/>
      <c r="E42" s="15"/>
      <c r="F42" s="15"/>
      <c r="G42" s="15"/>
      <c r="H42" s="15"/>
      <c r="I42" s="15"/>
      <c r="J42" s="15"/>
      <c r="K42" s="15"/>
      <c r="L42" s="15"/>
    </row>
    <row r="43" spans="4:12" x14ac:dyDescent="0.25">
      <c r="D43" s="15"/>
      <c r="E43" s="15"/>
      <c r="F43" s="15"/>
      <c r="G43" s="15"/>
      <c r="H43" s="15"/>
      <c r="I43" s="15"/>
      <c r="J43" s="15"/>
      <c r="K43" s="15"/>
      <c r="L43" s="15"/>
    </row>
    <row r="44" spans="4:12" x14ac:dyDescent="0.25">
      <c r="D44" s="15"/>
      <c r="E44" s="15"/>
      <c r="F44" s="15"/>
      <c r="G44" s="15"/>
      <c r="H44" s="15"/>
      <c r="I44" s="15"/>
      <c r="J44" s="15"/>
      <c r="K44" s="15"/>
      <c r="L44" s="15"/>
    </row>
    <row r="45" spans="4:12" x14ac:dyDescent="0.25">
      <c r="D45" s="15"/>
      <c r="E45" s="15"/>
      <c r="F45" s="15"/>
      <c r="G45" s="15"/>
      <c r="H45" s="15"/>
      <c r="I45" s="15"/>
      <c r="J45" s="15"/>
      <c r="K45" s="15"/>
      <c r="L45" s="15"/>
    </row>
    <row r="46" spans="4:12" x14ac:dyDescent="0.25">
      <c r="D46" s="15"/>
      <c r="E46" s="15"/>
      <c r="F46" s="15"/>
      <c r="G46" s="15"/>
      <c r="H46" s="15"/>
      <c r="I46" s="15"/>
      <c r="J46" s="15"/>
      <c r="K46" s="15"/>
      <c r="L46" s="15"/>
    </row>
    <row r="47" spans="4:12" x14ac:dyDescent="0.25">
      <c r="D47" s="15"/>
      <c r="E47" s="15"/>
      <c r="F47" s="15"/>
      <c r="G47" s="15"/>
      <c r="H47" s="15"/>
      <c r="I47" s="15"/>
      <c r="J47" s="15"/>
      <c r="K47" s="15"/>
      <c r="L47" s="15"/>
    </row>
    <row r="48" spans="4:12" x14ac:dyDescent="0.25">
      <c r="D48" s="15"/>
      <c r="E48" s="15"/>
      <c r="F48" s="15"/>
      <c r="G48" s="15"/>
      <c r="H48" s="15"/>
      <c r="I48" s="15"/>
      <c r="J48" s="15"/>
      <c r="K48" s="15"/>
      <c r="L48" s="15"/>
    </row>
    <row r="49" spans="4:12" x14ac:dyDescent="0.25">
      <c r="D49" s="15"/>
      <c r="E49" s="15"/>
      <c r="F49" s="15"/>
      <c r="G49" s="15"/>
      <c r="H49" s="15"/>
      <c r="I49" s="15"/>
      <c r="J49" s="15"/>
      <c r="K49" s="15"/>
      <c r="L49" s="15"/>
    </row>
    <row r="50" spans="4:12" x14ac:dyDescent="0.25">
      <c r="D50" s="15"/>
      <c r="E50" s="15"/>
      <c r="F50" s="15"/>
      <c r="G50" s="15"/>
      <c r="H50" s="15"/>
      <c r="I50" s="15"/>
      <c r="J50" s="15"/>
      <c r="K50" s="15"/>
      <c r="L50" s="15"/>
    </row>
    <row r="51" spans="4:12" x14ac:dyDescent="0.25">
      <c r="D51" s="15"/>
      <c r="E51" s="15"/>
      <c r="F51" s="15"/>
      <c r="G51" s="15"/>
      <c r="H51" s="15"/>
      <c r="I51" s="15"/>
      <c r="J51" s="15"/>
      <c r="K51" s="15"/>
      <c r="L51" s="15"/>
    </row>
    <row r="52" spans="4:12" x14ac:dyDescent="0.25">
      <c r="D52" s="15"/>
      <c r="E52" s="15"/>
      <c r="F52" s="15"/>
      <c r="G52" s="15"/>
      <c r="H52" s="15"/>
      <c r="I52" s="15"/>
      <c r="J52" s="15"/>
      <c r="K52" s="15"/>
      <c r="L52" s="15"/>
    </row>
    <row r="53" spans="4:12" x14ac:dyDescent="0.25">
      <c r="D53" s="15"/>
      <c r="E53" s="15"/>
      <c r="F53" s="15"/>
      <c r="G53" s="15"/>
      <c r="H53" s="15"/>
      <c r="I53" s="15"/>
      <c r="J53" s="15"/>
      <c r="K53" s="15"/>
      <c r="L53" s="15"/>
    </row>
    <row r="54" spans="4:12" x14ac:dyDescent="0.25">
      <c r="D54" s="15"/>
      <c r="E54" s="15"/>
      <c r="F54" s="15"/>
      <c r="G54" s="15"/>
      <c r="H54" s="15"/>
      <c r="I54" s="15"/>
      <c r="J54" s="15"/>
      <c r="K54" s="15"/>
      <c r="L54" s="15"/>
    </row>
    <row r="55" spans="4:12" x14ac:dyDescent="0.25">
      <c r="D55" s="15"/>
      <c r="E55" s="15"/>
      <c r="F55" s="15"/>
      <c r="G55" s="15"/>
      <c r="H55" s="15"/>
      <c r="I55" s="15"/>
      <c r="J55" s="15"/>
      <c r="K55" s="15"/>
      <c r="L55" s="15"/>
    </row>
    <row r="56" spans="4:12" x14ac:dyDescent="0.25">
      <c r="D56" s="15"/>
      <c r="E56" s="15"/>
      <c r="F56" s="15"/>
      <c r="G56" s="15"/>
      <c r="H56" s="15"/>
      <c r="I56" s="15"/>
      <c r="J56" s="15"/>
      <c r="K56" s="15"/>
      <c r="L56" s="15"/>
    </row>
  </sheetData>
  <mergeCells count="1">
    <mergeCell ref="B3:G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499984740745262"/>
  </sheetPr>
  <dimension ref="B1:G14"/>
  <sheetViews>
    <sheetView zoomScaleNormal="100" workbookViewId="0">
      <selection activeCell="F13" sqref="F13"/>
    </sheetView>
  </sheetViews>
  <sheetFormatPr baseColWidth="10" defaultColWidth="11.42578125" defaultRowHeight="15" x14ac:dyDescent="0.25"/>
  <cols>
    <col min="2" max="2" width="30.140625" customWidth="1"/>
    <col min="3" max="3" width="20.5703125" customWidth="1"/>
    <col min="4" max="4" width="18.42578125" customWidth="1"/>
    <col min="5" max="5" width="17.28515625" customWidth="1"/>
    <col min="6" max="6" width="18.28515625" customWidth="1"/>
    <col min="7" max="7" width="16.28515625" customWidth="1"/>
    <col min="9" max="9" width="12.28515625" bestFit="1" customWidth="1"/>
    <col min="10" max="10" width="10.5703125" bestFit="1" customWidth="1"/>
    <col min="11" max="11" width="12.28515625" bestFit="1" customWidth="1"/>
    <col min="13" max="13" width="12.28515625" bestFit="1" customWidth="1"/>
  </cols>
  <sheetData>
    <row r="1" spans="2:7" x14ac:dyDescent="0.25">
      <c r="B1" s="15"/>
    </row>
    <row r="3" spans="2:7" ht="18.75" x14ac:dyDescent="0.25">
      <c r="B3" s="61" t="s">
        <v>40</v>
      </c>
      <c r="C3" s="61"/>
      <c r="D3" s="61"/>
      <c r="E3" s="61"/>
      <c r="F3" s="61"/>
      <c r="G3" s="61"/>
    </row>
    <row r="4" spans="2:7" ht="30" x14ac:dyDescent="0.25">
      <c r="B4" s="32" t="s">
        <v>0</v>
      </c>
      <c r="C4" s="32" t="s">
        <v>36</v>
      </c>
      <c r="D4" s="33" t="s">
        <v>2</v>
      </c>
      <c r="E4" s="32" t="s">
        <v>37</v>
      </c>
      <c r="F4" s="32" t="s">
        <v>3</v>
      </c>
      <c r="G4" s="33" t="s">
        <v>4</v>
      </c>
    </row>
    <row r="5" spans="2:7" ht="30" x14ac:dyDescent="0.25">
      <c r="B5" s="7" t="s">
        <v>23</v>
      </c>
      <c r="C5" s="18">
        <v>8000</v>
      </c>
      <c r="D5" s="5">
        <v>0</v>
      </c>
      <c r="E5" s="18">
        <v>8000</v>
      </c>
      <c r="F5" s="18">
        <v>8000</v>
      </c>
      <c r="G5" s="1">
        <f>E5-F5</f>
        <v>0</v>
      </c>
    </row>
    <row r="6" spans="2:7" ht="45" x14ac:dyDescent="0.25">
      <c r="B6" s="7" t="s">
        <v>24</v>
      </c>
      <c r="C6" s="18">
        <v>16000</v>
      </c>
      <c r="D6" s="5">
        <v>0</v>
      </c>
      <c r="E6" s="18">
        <v>16000</v>
      </c>
      <c r="F6" s="24">
        <v>16000</v>
      </c>
      <c r="G6" s="1">
        <f t="shared" ref="G6:G12" si="0">E6-F6</f>
        <v>0</v>
      </c>
    </row>
    <row r="7" spans="2:7" x14ac:dyDescent="0.25">
      <c r="B7" s="7" t="s">
        <v>25</v>
      </c>
      <c r="C7" s="18">
        <v>570960</v>
      </c>
      <c r="D7" s="5">
        <v>0</v>
      </c>
      <c r="E7" s="18">
        <v>570960</v>
      </c>
      <c r="F7" s="18">
        <v>570960</v>
      </c>
      <c r="G7" s="1">
        <f t="shared" si="0"/>
        <v>0</v>
      </c>
    </row>
    <row r="8" spans="2:7" ht="30" x14ac:dyDescent="0.25">
      <c r="B8" s="7" t="s">
        <v>26</v>
      </c>
      <c r="C8" s="18">
        <v>400000</v>
      </c>
      <c r="D8" s="5">
        <v>0</v>
      </c>
      <c r="E8" s="18">
        <v>400000</v>
      </c>
      <c r="F8" s="23">
        <v>400000</v>
      </c>
      <c r="G8" s="1">
        <f t="shared" si="0"/>
        <v>0</v>
      </c>
    </row>
    <row r="9" spans="2:7" x14ac:dyDescent="0.25">
      <c r="B9" s="7" t="s">
        <v>27</v>
      </c>
      <c r="C9" s="18">
        <v>150000</v>
      </c>
      <c r="D9" s="5">
        <v>0</v>
      </c>
      <c r="E9" s="18">
        <v>150000</v>
      </c>
      <c r="F9" s="23">
        <v>150000</v>
      </c>
      <c r="G9" s="1">
        <f t="shared" si="0"/>
        <v>0</v>
      </c>
    </row>
    <row r="10" spans="2:7" x14ac:dyDescent="0.25">
      <c r="B10" s="7" t="s">
        <v>28</v>
      </c>
      <c r="C10" s="19">
        <v>30000</v>
      </c>
      <c r="D10" s="5">
        <v>0</v>
      </c>
      <c r="E10" s="19">
        <v>30000</v>
      </c>
      <c r="F10" s="23">
        <v>30000</v>
      </c>
      <c r="G10" s="1">
        <f t="shared" si="0"/>
        <v>0</v>
      </c>
    </row>
    <row r="11" spans="2:7" ht="30" x14ac:dyDescent="0.25">
      <c r="B11" s="7" t="s">
        <v>30</v>
      </c>
      <c r="C11" s="19">
        <v>731880</v>
      </c>
      <c r="D11" s="6">
        <v>0</v>
      </c>
      <c r="E11" s="19">
        <v>731880</v>
      </c>
      <c r="F11" s="23">
        <v>731880</v>
      </c>
      <c r="G11" s="1">
        <f t="shared" si="0"/>
        <v>0</v>
      </c>
    </row>
    <row r="12" spans="2:7" ht="30" x14ac:dyDescent="0.25">
      <c r="B12" s="7" t="s">
        <v>29</v>
      </c>
      <c r="C12" s="18">
        <v>2093160</v>
      </c>
      <c r="D12" s="5">
        <v>0</v>
      </c>
      <c r="E12" s="18">
        <v>2093160</v>
      </c>
      <c r="F12" s="23">
        <f>E12</f>
        <v>2093160</v>
      </c>
      <c r="G12" s="1">
        <f t="shared" si="0"/>
        <v>0</v>
      </c>
    </row>
    <row r="13" spans="2:7" ht="30" x14ac:dyDescent="0.25">
      <c r="B13" s="37" t="s">
        <v>39</v>
      </c>
      <c r="C13" s="34">
        <f>SUM(C5:C12)</f>
        <v>4000000</v>
      </c>
      <c r="D13" s="35"/>
      <c r="E13" s="33">
        <f>SUM(E5:E12)</f>
        <v>4000000</v>
      </c>
      <c r="F13" s="33">
        <f>SUM(F5:F12)</f>
        <v>4000000</v>
      </c>
      <c r="G13" s="33">
        <f>SUM(G5:G12)</f>
        <v>0</v>
      </c>
    </row>
    <row r="14" spans="2:7" x14ac:dyDescent="0.25">
      <c r="C14" s="15"/>
      <c r="D14" s="15"/>
      <c r="E14" s="15"/>
      <c r="F14" s="15"/>
      <c r="G14" s="15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B6B1B-53D1-427A-BCB2-5EC4182E3A46}">
  <dimension ref="B2:G12"/>
  <sheetViews>
    <sheetView workbookViewId="0">
      <selection activeCell="K11" sqref="K11"/>
    </sheetView>
  </sheetViews>
  <sheetFormatPr baseColWidth="10" defaultRowHeight="15" x14ac:dyDescent="0.25"/>
  <cols>
    <col min="2" max="2" width="29.5703125" customWidth="1"/>
    <col min="3" max="3" width="13.5703125" bestFit="1" customWidth="1"/>
    <col min="4" max="4" width="14.140625" customWidth="1"/>
    <col min="5" max="6" width="13.5703125" bestFit="1" customWidth="1"/>
    <col min="7" max="7" width="17.28515625" customWidth="1"/>
    <col min="10" max="10" width="12.7109375" bestFit="1" customWidth="1"/>
  </cols>
  <sheetData>
    <row r="2" spans="2:7" ht="18.75" x14ac:dyDescent="0.25">
      <c r="B2" s="62" t="s">
        <v>41</v>
      </c>
      <c r="C2" s="62"/>
      <c r="D2" s="62"/>
      <c r="E2" s="62"/>
      <c r="F2" s="62"/>
      <c r="G2" s="62"/>
    </row>
    <row r="3" spans="2:7" ht="60" x14ac:dyDescent="0.25">
      <c r="B3" s="39" t="s">
        <v>0</v>
      </c>
      <c r="C3" s="39" t="s">
        <v>36</v>
      </c>
      <c r="D3" s="40" t="s">
        <v>2</v>
      </c>
      <c r="E3" s="39" t="s">
        <v>37</v>
      </c>
      <c r="F3" s="39" t="s">
        <v>3</v>
      </c>
      <c r="G3" s="40" t="s">
        <v>4</v>
      </c>
    </row>
    <row r="4" spans="2:7" ht="30" x14ac:dyDescent="0.25">
      <c r="B4" s="7" t="s">
        <v>23</v>
      </c>
      <c r="C4" s="18">
        <v>8000</v>
      </c>
      <c r="D4" s="5">
        <v>0</v>
      </c>
      <c r="E4" s="18">
        <v>8000</v>
      </c>
      <c r="F4" s="18">
        <v>8000</v>
      </c>
      <c r="G4" s="1">
        <f>E4-F4</f>
        <v>0</v>
      </c>
    </row>
    <row r="5" spans="2:7" ht="45" x14ac:dyDescent="0.25">
      <c r="B5" s="7" t="s">
        <v>24</v>
      </c>
      <c r="C5" s="18">
        <v>8000</v>
      </c>
      <c r="D5" s="5">
        <v>0</v>
      </c>
      <c r="E5" s="18">
        <v>8000</v>
      </c>
      <c r="F5" s="24">
        <v>8000</v>
      </c>
      <c r="G5" s="1">
        <f t="shared" ref="G5:G11" si="0">E5-F5</f>
        <v>0</v>
      </c>
    </row>
    <row r="6" spans="2:7" x14ac:dyDescent="0.25">
      <c r="B6" s="7" t="s">
        <v>25</v>
      </c>
      <c r="C6" s="18">
        <v>570960</v>
      </c>
      <c r="D6" s="5">
        <v>0</v>
      </c>
      <c r="E6" s="18">
        <v>570960</v>
      </c>
      <c r="F6" s="18">
        <v>570960</v>
      </c>
      <c r="G6" s="1">
        <f t="shared" si="0"/>
        <v>0</v>
      </c>
    </row>
    <row r="7" spans="2:7" ht="30" x14ac:dyDescent="0.25">
      <c r="B7" s="7" t="s">
        <v>26</v>
      </c>
      <c r="C7" s="18">
        <v>400000</v>
      </c>
      <c r="D7" s="5">
        <v>0</v>
      </c>
      <c r="E7" s="18">
        <v>400000</v>
      </c>
      <c r="F7" s="23">
        <v>400000</v>
      </c>
      <c r="G7" s="1">
        <f t="shared" si="0"/>
        <v>0</v>
      </c>
    </row>
    <row r="8" spans="2:7" x14ac:dyDescent="0.25">
      <c r="B8" s="7" t="s">
        <v>27</v>
      </c>
      <c r="C8" s="18">
        <v>75000</v>
      </c>
      <c r="D8" s="5">
        <v>0</v>
      </c>
      <c r="E8" s="18">
        <v>75000</v>
      </c>
      <c r="F8" s="23">
        <v>75000</v>
      </c>
      <c r="G8" s="1">
        <f t="shared" si="0"/>
        <v>0</v>
      </c>
    </row>
    <row r="9" spans="2:7" x14ac:dyDescent="0.25">
      <c r="B9" s="7" t="s">
        <v>28</v>
      </c>
      <c r="C9" s="19">
        <v>15000</v>
      </c>
      <c r="D9" s="5">
        <v>0</v>
      </c>
      <c r="E9" s="19">
        <v>15000</v>
      </c>
      <c r="F9" s="23">
        <v>15000</v>
      </c>
      <c r="G9" s="1">
        <f t="shared" si="0"/>
        <v>0</v>
      </c>
    </row>
    <row r="10" spans="2:7" ht="30" x14ac:dyDescent="0.25">
      <c r="B10" s="7" t="s">
        <v>30</v>
      </c>
      <c r="C10" s="19">
        <v>759327</v>
      </c>
      <c r="D10" s="6">
        <v>0</v>
      </c>
      <c r="E10" s="19">
        <v>759327</v>
      </c>
      <c r="F10" s="23">
        <v>759327</v>
      </c>
      <c r="G10" s="1">
        <f t="shared" si="0"/>
        <v>0</v>
      </c>
    </row>
    <row r="11" spans="2:7" ht="30" x14ac:dyDescent="0.25">
      <c r="B11" s="7" t="s">
        <v>29</v>
      </c>
      <c r="C11" s="41">
        <v>2163713</v>
      </c>
      <c r="D11" s="5">
        <v>0</v>
      </c>
      <c r="E11" s="41">
        <v>2163713</v>
      </c>
      <c r="F11" s="56">
        <f>E11</f>
        <v>2163713</v>
      </c>
      <c r="G11" s="1">
        <f t="shared" si="0"/>
        <v>0</v>
      </c>
    </row>
    <row r="12" spans="2:7" ht="30" x14ac:dyDescent="0.25">
      <c r="B12" s="42" t="s">
        <v>39</v>
      </c>
      <c r="C12" s="43">
        <f>SUM(C4:C11)</f>
        <v>4000000</v>
      </c>
      <c r="D12" s="44"/>
      <c r="E12" s="40">
        <f>SUM(E4:E11)</f>
        <v>4000000</v>
      </c>
      <c r="F12" s="40">
        <f>SUM(F4:F11)</f>
        <v>4000000</v>
      </c>
      <c r="G12" s="40">
        <f>SUM(G4:G11)</f>
        <v>0</v>
      </c>
    </row>
  </sheetData>
  <mergeCells count="1">
    <mergeCell ref="B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0E95E-B435-420F-A080-D73210B24245}">
  <dimension ref="B2:J13"/>
  <sheetViews>
    <sheetView topLeftCell="A5" workbookViewId="0">
      <selection activeCell="G13" sqref="G13"/>
    </sheetView>
  </sheetViews>
  <sheetFormatPr baseColWidth="10" defaultRowHeight="15" x14ac:dyDescent="0.25"/>
  <cols>
    <col min="2" max="2" width="22.28515625" bestFit="1" customWidth="1"/>
    <col min="3" max="3" width="54.28515625" customWidth="1"/>
    <col min="4" max="4" width="19.5703125" customWidth="1"/>
    <col min="5" max="5" width="14.85546875" customWidth="1"/>
    <col min="6" max="6" width="14.140625" bestFit="1" customWidth="1"/>
    <col min="7" max="7" width="16" customWidth="1"/>
    <col min="9" max="9" width="17.85546875" customWidth="1"/>
    <col min="10" max="10" width="14.140625" bestFit="1" customWidth="1"/>
  </cols>
  <sheetData>
    <row r="2" spans="2:10" ht="45" x14ac:dyDescent="0.25">
      <c r="B2" s="47" t="s">
        <v>49</v>
      </c>
      <c r="C2" s="47" t="s">
        <v>0</v>
      </c>
      <c r="D2" s="48" t="s">
        <v>2</v>
      </c>
      <c r="E2" s="47" t="s">
        <v>37</v>
      </c>
      <c r="F2" s="47" t="s">
        <v>3</v>
      </c>
      <c r="G2" s="48" t="s">
        <v>4</v>
      </c>
    </row>
    <row r="3" spans="2:10" ht="60" x14ac:dyDescent="0.25">
      <c r="B3" s="28" t="s">
        <v>50</v>
      </c>
      <c r="C3" s="49" t="s">
        <v>42</v>
      </c>
      <c r="D3" s="28">
        <v>0</v>
      </c>
      <c r="E3" s="51">
        <f>F3</f>
        <v>5341.9740000000002</v>
      </c>
      <c r="F3" s="50">
        <v>5341.9740000000002</v>
      </c>
      <c r="G3" s="51">
        <f>E3-F3</f>
        <v>0</v>
      </c>
      <c r="I3" s="47" t="s">
        <v>59</v>
      </c>
      <c r="J3" s="52">
        <v>3000000</v>
      </c>
    </row>
    <row r="4" spans="2:10" ht="135" x14ac:dyDescent="0.25">
      <c r="B4" s="28" t="s">
        <v>51</v>
      </c>
      <c r="C4" s="49" t="s">
        <v>48</v>
      </c>
      <c r="D4" s="28">
        <v>0</v>
      </c>
      <c r="E4" s="51">
        <f>F4</f>
        <v>12334.9974</v>
      </c>
      <c r="F4" s="50">
        <v>12334.9974</v>
      </c>
      <c r="G4" s="51">
        <f t="shared" ref="G4:G12" si="0">E4-F4</f>
        <v>0</v>
      </c>
    </row>
    <row r="5" spans="2:10" ht="165" x14ac:dyDescent="0.25">
      <c r="B5" s="28" t="s">
        <v>52</v>
      </c>
      <c r="C5" s="49" t="s">
        <v>57</v>
      </c>
      <c r="D5" s="28">
        <v>0</v>
      </c>
      <c r="E5" s="51">
        <f t="shared" ref="E5:E12" si="1">F5</f>
        <v>46685.997600000002</v>
      </c>
      <c r="F5" s="50">
        <v>46685.997600000002</v>
      </c>
      <c r="G5" s="51">
        <f t="shared" si="0"/>
        <v>0</v>
      </c>
    </row>
    <row r="6" spans="2:10" ht="105" x14ac:dyDescent="0.25">
      <c r="B6" s="28" t="s">
        <v>53</v>
      </c>
      <c r="C6" s="49" t="s">
        <v>43</v>
      </c>
      <c r="D6" s="28">
        <v>0</v>
      </c>
      <c r="E6" s="51">
        <f t="shared" si="1"/>
        <v>33647.641500000005</v>
      </c>
      <c r="F6" s="50">
        <v>33647.641500000005</v>
      </c>
      <c r="G6" s="51">
        <f t="shared" si="0"/>
        <v>0</v>
      </c>
    </row>
    <row r="7" spans="2:10" ht="21.75" customHeight="1" x14ac:dyDescent="0.25">
      <c r="B7" s="28" t="s">
        <v>54</v>
      </c>
      <c r="C7" s="28" t="s">
        <v>58</v>
      </c>
      <c r="D7" s="28">
        <v>0</v>
      </c>
      <c r="E7" s="51">
        <f t="shared" si="1"/>
        <v>300000</v>
      </c>
      <c r="F7" s="50">
        <v>300000</v>
      </c>
      <c r="G7" s="51">
        <f t="shared" si="0"/>
        <v>0</v>
      </c>
    </row>
    <row r="8" spans="2:10" x14ac:dyDescent="0.25">
      <c r="B8" s="63" t="s">
        <v>56</v>
      </c>
      <c r="C8" s="28" t="s">
        <v>44</v>
      </c>
      <c r="D8" s="28">
        <v>0</v>
      </c>
      <c r="E8" s="51">
        <f t="shared" si="1"/>
        <v>458200</v>
      </c>
      <c r="F8" s="50">
        <v>458200</v>
      </c>
      <c r="G8" s="51">
        <f t="shared" si="0"/>
        <v>0</v>
      </c>
    </row>
    <row r="9" spans="2:10" x14ac:dyDescent="0.25">
      <c r="B9" s="63"/>
      <c r="C9" s="28" t="s">
        <v>45</v>
      </c>
      <c r="D9" s="28">
        <v>0</v>
      </c>
      <c r="E9" s="51">
        <f t="shared" si="1"/>
        <v>1785.6</v>
      </c>
      <c r="F9" s="50">
        <v>1785.6</v>
      </c>
      <c r="G9" s="51">
        <f t="shared" si="0"/>
        <v>0</v>
      </c>
    </row>
    <row r="10" spans="2:10" x14ac:dyDescent="0.25">
      <c r="B10" s="63"/>
      <c r="C10" s="28" t="s">
        <v>60</v>
      </c>
      <c r="D10" s="28">
        <v>0</v>
      </c>
      <c r="E10" s="51">
        <f t="shared" si="1"/>
        <v>817.68</v>
      </c>
      <c r="F10" s="50">
        <v>817.68</v>
      </c>
      <c r="G10" s="51">
        <f t="shared" si="0"/>
        <v>0</v>
      </c>
    </row>
    <row r="11" spans="2:10" ht="19.5" customHeight="1" x14ac:dyDescent="0.25">
      <c r="B11" s="63"/>
      <c r="C11" s="28" t="s">
        <v>46</v>
      </c>
      <c r="D11" s="28">
        <v>0</v>
      </c>
      <c r="E11" s="51">
        <f t="shared" si="1"/>
        <v>301200.96000000002</v>
      </c>
      <c r="F11" s="50">
        <v>301200.96000000002</v>
      </c>
      <c r="G11" s="51">
        <f t="shared" si="0"/>
        <v>0</v>
      </c>
    </row>
    <row r="12" spans="2:10" ht="26.25" customHeight="1" x14ac:dyDescent="0.25">
      <c r="B12" s="28" t="s">
        <v>55</v>
      </c>
      <c r="C12" s="28" t="s">
        <v>47</v>
      </c>
      <c r="D12" s="28">
        <v>0</v>
      </c>
      <c r="E12" s="51">
        <f t="shared" si="1"/>
        <v>35617.335600000006</v>
      </c>
      <c r="F12" s="50">
        <v>35617.335600000006</v>
      </c>
      <c r="G12" s="51">
        <f t="shared" si="0"/>
        <v>0</v>
      </c>
    </row>
    <row r="13" spans="2:10" x14ac:dyDescent="0.25">
      <c r="F13" s="53">
        <f>SUM(F3:F12)</f>
        <v>1195632.1861</v>
      </c>
      <c r="G13" s="53">
        <f>J3-F13</f>
        <v>1804367.8139</v>
      </c>
    </row>
  </sheetData>
  <mergeCells count="1">
    <mergeCell ref="B8:B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86A27-4ACD-4DD9-A536-16813B09E0F2}">
  <sheetPr>
    <tabColor theme="8" tint="-0.499984740745262"/>
  </sheetPr>
  <dimension ref="C1:I9"/>
  <sheetViews>
    <sheetView workbookViewId="0">
      <selection activeCell="C10" sqref="C10"/>
    </sheetView>
  </sheetViews>
  <sheetFormatPr baseColWidth="10" defaultColWidth="9.140625" defaultRowHeight="15" x14ac:dyDescent="0.25"/>
  <cols>
    <col min="3" max="3" width="42.7109375" customWidth="1"/>
    <col min="4" max="4" width="10.85546875" customWidth="1"/>
  </cols>
  <sheetData>
    <row r="1" spans="3:9" ht="30" x14ac:dyDescent="0.25">
      <c r="C1" s="12" t="s">
        <v>5</v>
      </c>
    </row>
    <row r="2" spans="3:9" ht="30" x14ac:dyDescent="0.25">
      <c r="C2" s="13" t="s">
        <v>6</v>
      </c>
      <c r="D2" s="8"/>
      <c r="E2" s="9"/>
      <c r="F2" s="8"/>
      <c r="G2" s="8"/>
      <c r="H2" s="10"/>
      <c r="I2" s="11"/>
    </row>
    <row r="4" spans="3:9" x14ac:dyDescent="0.25">
      <c r="D4" s="8" t="s">
        <v>7</v>
      </c>
      <c r="E4" s="9" t="s">
        <v>8</v>
      </c>
      <c r="F4" s="8" t="s">
        <v>9</v>
      </c>
      <c r="G4" s="8" t="s">
        <v>9</v>
      </c>
      <c r="H4" s="10" t="str">
        <f t="shared" ref="H4" si="0">CONCATENATE(D4,E4,F4,G4)</f>
        <v>02E0000</v>
      </c>
      <c r="I4" s="11" t="s">
        <v>10</v>
      </c>
    </row>
    <row r="5" spans="3:9" x14ac:dyDescent="0.25">
      <c r="D5" s="8" t="s">
        <v>7</v>
      </c>
      <c r="E5" s="9" t="s">
        <v>8</v>
      </c>
      <c r="F5" s="8" t="s">
        <v>11</v>
      </c>
      <c r="G5" s="8" t="s">
        <v>9</v>
      </c>
      <c r="H5" s="10" t="str">
        <f t="shared" ref="H5" si="1">CONCATENATE(D5,E5,F5,G5)</f>
        <v>02E0600</v>
      </c>
      <c r="I5" s="11" t="s">
        <v>12</v>
      </c>
    </row>
    <row r="6" spans="3:9" x14ac:dyDescent="0.25">
      <c r="D6" s="8" t="s">
        <v>7</v>
      </c>
      <c r="E6" s="9" t="s">
        <v>8</v>
      </c>
      <c r="F6" s="8" t="s">
        <v>11</v>
      </c>
      <c r="G6" s="8" t="s">
        <v>13</v>
      </c>
      <c r="H6" s="10" t="s">
        <v>14</v>
      </c>
      <c r="I6" s="11" t="s">
        <v>15</v>
      </c>
    </row>
    <row r="8" spans="3:9" x14ac:dyDescent="0.25">
      <c r="C8" t="s">
        <v>16</v>
      </c>
    </row>
    <row r="9" spans="3:9" x14ac:dyDescent="0.25">
      <c r="C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TOTAL EJERCIDO EN PROGRAMAS</vt:lpstr>
      <vt:lpstr>EJIDO FRANCISCO I. MADERO</vt:lpstr>
      <vt:lpstr>EJIDO LAS VARAS</vt:lpstr>
      <vt:lpstr>NUEVO DELICIAS Y ANEXO EL SAUZ</vt:lpstr>
      <vt:lpstr>PROG. ESPECIF. SUST. HIDRICA</vt:lpstr>
      <vt:lpstr>CODIGO PROG.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Norma</dc:creator>
  <cp:keywords/>
  <dc:description/>
  <cp:lastModifiedBy>Desarrollo Rural</cp:lastModifiedBy>
  <cp:revision/>
  <dcterms:created xsi:type="dcterms:W3CDTF">2020-10-26T19:13:13Z</dcterms:created>
  <dcterms:modified xsi:type="dcterms:W3CDTF">2025-01-22T19:10:49Z</dcterms:modified>
  <cp:category/>
  <cp:contentStatus/>
</cp:coreProperties>
</file>