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era\Archivo\2017\109-2017 dopm-17-17\"/>
    </mc:Choice>
  </mc:AlternateContent>
  <bookViews>
    <workbookView xWindow="0" yWindow="0" windowWidth="17970" windowHeight="7410" tabRatio="732" activeTab="6"/>
  </bookViews>
  <sheets>
    <sheet name="TARJETA INFORMATIVA" sheetId="35" r:id="rId1"/>
    <sheet name="PROGRAMA" sheetId="33" r:id="rId2"/>
    <sheet name="RESUMEN" sheetId="34" r:id="rId3"/>
    <sheet name="PRESUPUESTO" sheetId="32" r:id="rId4"/>
    <sheet name="LOCALIZACIÓN" sheetId="36" r:id="rId5"/>
    <sheet name="FOTOS" sheetId="37" r:id="rId6"/>
    <sheet name="PRESUPUESTO (2)" sheetId="39" r:id="rId7"/>
    <sheet name="Hoja1" sheetId="40" r:id="rId8"/>
  </sheets>
  <externalReferences>
    <externalReference r:id="rId9"/>
  </externalReferences>
  <definedNames>
    <definedName name="A_impresión_IM" localSheetId="6">#REF!</definedName>
    <definedName name="A_impresión_IM">#REF!</definedName>
    <definedName name="_xlnm.Print_Area" localSheetId="5">FOTOS!$A$1:$G$43</definedName>
    <definedName name="_xlnm.Print_Area" localSheetId="4">LOCALIZACIÓN!$A$1:$H$68</definedName>
    <definedName name="_xlnm.Print_Area" localSheetId="3">PRESUPUESTO!$A$1:$F$38</definedName>
    <definedName name="_xlnm.Print_Area" localSheetId="6">'PRESUPUESTO (2)'!$A$1:$E$27</definedName>
    <definedName name="_xlnm.Print_Area" localSheetId="1">PROGRAMA!$A$1:$K$18</definedName>
    <definedName name="_xlnm.Print_Area" localSheetId="2">RESUMEN!$A$1:$C$29</definedName>
    <definedName name="_xlnm.Print_Area" localSheetId="0">'TARJETA INFORMATIVA'!$A$1:$M$35</definedName>
    <definedName name="CURIEL" localSheetId="3">'[1]DATOS BASICOS'!#REF!</definedName>
    <definedName name="CURIEL" localSheetId="6">'[1]DATOS BASICOS'!#REF!</definedName>
    <definedName name="CURIEL">'[1]DATOS BASICOS'!#REF!</definedName>
    <definedName name="_xlnm.Print_Titles" localSheetId="3">PRESUPUESTO!$1:$31</definedName>
    <definedName name="_xlnm.Print_Titles" localSheetId="6">'PRESUPUESTO (2)'!$1:$23</definedName>
  </definedNames>
  <calcPr calcId="179016"/>
</workbook>
</file>

<file path=xl/calcChain.xml><?xml version="1.0" encoding="utf-8"?>
<calcChain xmlns="http://schemas.openxmlformats.org/spreadsheetml/2006/main">
  <c r="D25" i="32" l="1"/>
  <c r="D26" i="32"/>
  <c r="D27" i="32"/>
  <c r="D14" i="35"/>
  <c r="D28" i="32"/>
  <c r="E22" i="39"/>
  <c r="E24" i="39"/>
  <c r="E26" i="39"/>
  <c r="E25" i="39"/>
  <c r="D22" i="39"/>
  <c r="D9" i="35"/>
  <c r="B139" i="36"/>
  <c r="B138" i="36"/>
  <c r="B137" i="36"/>
  <c r="B105" i="36"/>
  <c r="B104" i="36"/>
  <c r="B103" i="36"/>
  <c r="D13" i="35"/>
  <c r="F32" i="32"/>
  <c r="F33" i="32"/>
  <c r="B3" i="37"/>
  <c r="B3" i="36"/>
  <c r="B1" i="37"/>
  <c r="B2" i="37"/>
  <c r="B2" i="36"/>
  <c r="B36" i="36"/>
  <c r="B70" i="36"/>
  <c r="B1" i="36"/>
  <c r="B35" i="36"/>
  <c r="B69" i="36"/>
  <c r="B1" i="33"/>
  <c r="B2" i="33"/>
  <c r="B2" i="34"/>
  <c r="B1" i="34"/>
  <c r="B3" i="33"/>
  <c r="A8" i="33"/>
  <c r="B8" i="34"/>
  <c r="B3" i="34"/>
  <c r="B37" i="36"/>
  <c r="B71" i="36"/>
  <c r="F35" i="32"/>
  <c r="C11" i="34"/>
  <c r="C18" i="34"/>
  <c r="C19" i="34"/>
  <c r="C20" i="34"/>
  <c r="F36" i="32"/>
  <c r="F37" i="32"/>
  <c r="I9" i="33"/>
  <c r="I8" i="33"/>
  <c r="D24" i="35"/>
  <c r="K29" i="35"/>
  <c r="H8" i="33"/>
  <c r="F8" i="33"/>
  <c r="F13" i="33"/>
  <c r="D8" i="33"/>
  <c r="E8" i="33"/>
  <c r="C8" i="33"/>
  <c r="G8" i="33"/>
  <c r="G13" i="33"/>
  <c r="D13" i="33"/>
  <c r="E13" i="33"/>
  <c r="C13" i="33"/>
  <c r="H13" i="33"/>
  <c r="J8" i="33"/>
  <c r="C14" i="33"/>
  <c r="D14" i="33"/>
  <c r="E14" i="33"/>
  <c r="F14" i="33"/>
  <c r="G14" i="33"/>
  <c r="H14" i="33"/>
  <c r="C10" i="33"/>
  <c r="D10" i="33"/>
  <c r="E10" i="33"/>
  <c r="F10" i="33"/>
  <c r="G10" i="33"/>
  <c r="H10" i="33"/>
  <c r="J9" i="33"/>
  <c r="K8" i="33"/>
</calcChain>
</file>

<file path=xl/sharedStrings.xml><?xml version="1.0" encoding="utf-8"?>
<sst xmlns="http://schemas.openxmlformats.org/spreadsheetml/2006/main" count="244" uniqueCount="150">
  <si>
    <t>PRESIDENCIA MUNICIPAL DE CHIHUAHUA</t>
  </si>
  <si>
    <t>BANQUETAS Y GUARNICIONES EN CALLES DE LA COLONIA REVOLUCION</t>
  </si>
  <si>
    <t>DESCRIPCIÓN:</t>
  </si>
  <si>
    <t>CARACTERISTICAS:</t>
  </si>
  <si>
    <t>CONCRETO HIDRAULICO DE f¨c= 150 Kg./cm2. EN BANQUETAS Y  DE f´c= 200 Kg./cm2. EN  GUARNICIONES.</t>
  </si>
  <si>
    <t>ü</t>
  </si>
  <si>
    <t>M2 DE BANQUETA</t>
  </si>
  <si>
    <t>ML DE GUARNICION</t>
  </si>
  <si>
    <t>LATITUD:</t>
  </si>
  <si>
    <t>LONGITUD:</t>
  </si>
  <si>
    <t>TIEMPO DE EJECUCIÓN:</t>
  </si>
  <si>
    <t>MESES</t>
  </si>
  <si>
    <t>INVERSIÓN DE LA OBRA:</t>
  </si>
  <si>
    <t>(I.V.A. INCLUIDO)</t>
  </si>
  <si>
    <t>BENEFICIARIOS:</t>
  </si>
  <si>
    <t>HABITANTES</t>
  </si>
  <si>
    <t>ESTRUCTURA FINANCIERA:</t>
  </si>
  <si>
    <t>FEDERAL</t>
  </si>
  <si>
    <t>ESTATAL</t>
  </si>
  <si>
    <t>MUNICIPAL</t>
  </si>
  <si>
    <t>SUPERVISOR:</t>
  </si>
  <si>
    <t>Mantenimiento</t>
  </si>
  <si>
    <t>ENLACE PMD:</t>
  </si>
  <si>
    <t>2.2.1.5</t>
  </si>
  <si>
    <t>MODALIDAD:</t>
  </si>
  <si>
    <t>Contrato</t>
  </si>
  <si>
    <t>ENLACE PDM:</t>
  </si>
  <si>
    <t xml:space="preserve">FORTALECER EL PROGRAMA DE PAVIMENTACION; EN CALLES Y VIALIDADES DE LA CIUDAD DE CHIHUAHUA. </t>
  </si>
  <si>
    <t>Localidad:</t>
  </si>
  <si>
    <t>Municipio:</t>
  </si>
  <si>
    <t>O b r a:</t>
  </si>
  <si>
    <t>Calendario de Ejecución de la Obra</t>
  </si>
  <si>
    <t>Concepto</t>
  </si>
  <si>
    <t>Importe</t>
  </si>
  <si>
    <t>% Ponderado</t>
  </si>
  <si>
    <t>Parcial</t>
  </si>
  <si>
    <t>Acumulado</t>
  </si>
  <si>
    <t>% de Avance</t>
  </si>
  <si>
    <t>Calendario de Administración de los Recursos</t>
  </si>
  <si>
    <t>Chihuahua, Chih. Febrero 2017</t>
  </si>
  <si>
    <t>Obra:</t>
  </si>
  <si>
    <t xml:space="preserve"> </t>
  </si>
  <si>
    <t>Resumen Presupuestal</t>
  </si>
  <si>
    <t>INCLUYENDO:</t>
  </si>
  <si>
    <t>SUMINISTRO Y COLADO DEL CONCRETO HIDRAULICO.</t>
  </si>
  <si>
    <t xml:space="preserve">Sub total:  </t>
  </si>
  <si>
    <t xml:space="preserve">16% I.V.A:  </t>
  </si>
  <si>
    <t xml:space="preserve">Total:  </t>
  </si>
  <si>
    <t>Chihuahua, Chih., Febrero 2017</t>
  </si>
  <si>
    <t xml:space="preserve">CHIHUAHUA </t>
  </si>
  <si>
    <t>CHIHUAHUA, CHIH.</t>
  </si>
  <si>
    <t>CONSTRUCCION DE BANQUETAS Y GUARNICIONES EN CALLES DE LA  COLONIA REVOLUCION A BASE DE:  CONCRETO  DE 8.00 CMS DE ESPESOR EN BANQUETAS  Y GUARNICIONES  CON  SECCION  DE 20 x 15 x 30 CMS.</t>
  </si>
  <si>
    <t>COORDENADAS</t>
  </si>
  <si>
    <t>AVENIDA</t>
  </si>
  <si>
    <t>TRAMO</t>
  </si>
  <si>
    <t>LONGITUD</t>
  </si>
  <si>
    <t>INICIO</t>
  </si>
  <si>
    <t>TERMINO</t>
  </si>
  <si>
    <t>C. SALVADOR DIAZ CASAS</t>
  </si>
  <si>
    <t>AV. INDUSTRIAS Y C. AMERICA LATINA</t>
  </si>
  <si>
    <t>28.705128, -106.101961</t>
  </si>
  <si>
    <t>28.703782, -106.105373</t>
  </si>
  <si>
    <t>C. CAMILO TORRES Y C. CARMEN SERDAN</t>
  </si>
  <si>
    <t>28.703274, -106.106542</t>
  </si>
  <si>
    <t>28.702785, -106.107733</t>
  </si>
  <si>
    <t xml:space="preserve">C. CENTAURO DEL NORTE </t>
  </si>
  <si>
    <t>C. DORADOS DE VILLA Y AV. PASCUAL OROZCO</t>
  </si>
  <si>
    <t>28.702954, -106.103377</t>
  </si>
  <si>
    <t>28.701072, -106.108194</t>
  </si>
  <si>
    <t>C. REFORMA URBANA</t>
  </si>
  <si>
    <t>28.698493, -106.104267</t>
  </si>
  <si>
    <t>28.698013, -106.105458</t>
  </si>
  <si>
    <t>C. DELICIAS</t>
  </si>
  <si>
    <t>C. CARMEN SERDAN Y AV. PASCUAL OROZCO</t>
  </si>
  <si>
    <t>28.698446, -106.105673</t>
  </si>
  <si>
    <t>28.698027, -106.106810</t>
  </si>
  <si>
    <t>C. TIERRA Y LIBERTAD Y C. OTILIO MONTAÑO</t>
  </si>
  <si>
    <t>28.697091, -106.109229</t>
  </si>
  <si>
    <t>28.697557, -106.107968</t>
  </si>
  <si>
    <t>C. UNIDAD PROLETARIA</t>
  </si>
  <si>
    <t>C. MA. ELENA HDZ. Y C. CENTAURO DEL NORTE</t>
  </si>
  <si>
    <t>28.699434, -106.100440</t>
  </si>
  <si>
    <t>28.703405, -106.102216</t>
  </si>
  <si>
    <t>AV. PASCUAL OROZCO Y C. TIERRA Y LIBERTAD</t>
  </si>
  <si>
    <t>28.697552, -106.106620</t>
  </si>
  <si>
    <t>28.696639, -106.109039</t>
  </si>
  <si>
    <t>C. CUAHUTEMOC</t>
  </si>
  <si>
    <t>AV. TECNOLOGICO Y C. RAMON CORDOVA</t>
  </si>
  <si>
    <t>28.698738, -106.120513</t>
  </si>
  <si>
    <t>28.700451, -106.116254</t>
  </si>
  <si>
    <t>C. HNOS. FLORES Y C. BELIZARIO DOMINGUEZ</t>
  </si>
  <si>
    <t>28.700884, -106.115063</t>
  </si>
  <si>
    <t>28.701317, -106.113936</t>
  </si>
  <si>
    <t>C. TIERRA Y LIBERTAD Y AV. PASCUAL OROZCO</t>
  </si>
  <si>
    <t>28.702183, -106.111801</t>
  </si>
  <si>
    <t>28.703171, -106.109258</t>
  </si>
  <si>
    <t>C. RAMON CORDOVA</t>
  </si>
  <si>
    <t>C. OJINAGA Y C. CAMARGO</t>
  </si>
  <si>
    <t>28.696574, -106.114376</t>
  </si>
  <si>
    <t>28.696969, -106.114548</t>
  </si>
  <si>
    <t>C. CENTAURO DEL NORTE Y C. RODOLFO FLORES</t>
  </si>
  <si>
    <t>28.698277, -106.115181</t>
  </si>
  <si>
    <t>28.704789, -106.118346</t>
  </si>
  <si>
    <t>C. RODOLFO FLORES</t>
  </si>
  <si>
    <t>C. PILAR BRITO Y C. ELISARIO DOMINGUEZ</t>
  </si>
  <si>
    <t>28.703333, -106.121914</t>
  </si>
  <si>
    <t>28.705648, -106.116013</t>
  </si>
  <si>
    <t>C. 2DE OCTUBRE</t>
  </si>
  <si>
    <t>C. AMADA ARMENDARIZ Y C. CD. CUAHUTEMOC</t>
  </si>
  <si>
    <t>28.706486, -106.115230</t>
  </si>
  <si>
    <t>28.701715, -106.112923</t>
  </si>
  <si>
    <t>C. PARRAL</t>
  </si>
  <si>
    <t>AV. TECNOLOGICO Y C. TIERRA Y LIBERTAD</t>
  </si>
  <si>
    <t>28.697254, -106.119092</t>
  </si>
  <si>
    <t>28.700501, -106.110970</t>
  </si>
  <si>
    <t>C. CENTENARIO</t>
  </si>
  <si>
    <t>C. PRIV. DE REFORMA Y C. 2 DE OCTUBRE</t>
  </si>
  <si>
    <t>28.701997, -106.119982</t>
  </si>
  <si>
    <t>28.704368, -106.114188</t>
  </si>
  <si>
    <t>C. PRIV. DE REFORMA</t>
  </si>
  <si>
    <t>C. CD. GUERRERO Y C. LUZ CORRAL</t>
  </si>
  <si>
    <t>28.700294, -106.119038</t>
  </si>
  <si>
    <t>28.700783, -106.119253</t>
  </si>
  <si>
    <t>C. GUERRERO</t>
  </si>
  <si>
    <t xml:space="preserve">C. 2 DE OCTUBRE Y C. HNOS. FLORES RUIZ </t>
  </si>
  <si>
    <t>28.702637, -106.113287</t>
  </si>
  <si>
    <t>28.701752, -106.115390</t>
  </si>
  <si>
    <t>LONGITUD AMBOS LADOS</t>
  </si>
  <si>
    <t>M2 BANQUETA (1 MT DE ANCHO)</t>
  </si>
  <si>
    <t>ML DE GUARNICION TRAPEZOIDAD</t>
  </si>
  <si>
    <t xml:space="preserve">Presupuesto de Obra </t>
  </si>
  <si>
    <t>Clave</t>
  </si>
  <si>
    <t>Unidad</t>
  </si>
  <si>
    <t>Cantidad</t>
  </si>
  <si>
    <t>P. U.</t>
  </si>
  <si>
    <t xml:space="preserve"> GUARNICION TRAPEZOIDAL DE 20 CMS DE BASE, 30 CMS DE ALTO Y 15 CMS DE CORONA A BASE DE CONCRETO HIDRAULICO DE RESISTENCIA DE 200 KG/CM2. INCLUYE: MATERIAL, MANO DE OBRA, CIMBRA, Y TODO LO NECESARIO PARA SU CORRECTA ELABORACION.</t>
  </si>
  <si>
    <t>ML</t>
  </si>
  <si>
    <t>BANQUETA DE 8.00 CMS DE ESPESOR A BASE DE CONCRETO HIDRAULICO DE RESISTENCIA DE 150 KG/CM2 Y ACABADO LISO. INCLUYE: MATERIAL, MANO DE OBRA, CIMBRA, RELLENO Y COMPACTACION DE MATERIAL ANTES DE COLADO Y TODO LO NECESARIO PARA SU CORRECTA ELABORACION.</t>
  </si>
  <si>
    <t>m2</t>
  </si>
  <si>
    <t>SUBTOTAL</t>
  </si>
  <si>
    <t>IVA</t>
  </si>
  <si>
    <t>TOTAL</t>
  </si>
  <si>
    <t>CROQUIS DE LOCALIZACIÓN</t>
  </si>
  <si>
    <t>COLONIA REVOLUCION</t>
  </si>
  <si>
    <t>pfco. Lomb. Toledano entre juan pablo II y parque ind.</t>
  </si>
  <si>
    <t>20 nov. Entre c. 64 y c. 70</t>
  </si>
  <si>
    <t>FOTOGRAFIA</t>
  </si>
  <si>
    <t>AREA (M2)</t>
  </si>
  <si>
    <t>LONGITUD (ML)</t>
  </si>
  <si>
    <t>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</si>
</sst>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N$&quot;* #,##0.00_);_(&quot;N$&quot;* \(#,##0.00\);_(&quot;N$&quot;* &quot;-&quot;??_);_(@_)"/>
    <numFmt numFmtId="165" formatCode="&quot;$&quot;#,##0.00"/>
    <numFmt numFmtId="166" formatCode="_-[$€-2]* #,##0.00_-;\-[$€-2]* #,##0.00_-;_-[$€-2]* &quot;-&quot;??_-"/>
    <numFmt numFmtId="167" formatCode="0.0000"/>
    <numFmt numFmtId="168" formatCode="[$$-80A]#,##0.00"/>
    <numFmt numFmtId="169" formatCode="_-[$$-80A]* #,##0.00_-;\-[$$-80A]* #,##0.00_-;_-[$$-80A]* &quot;-&quot;??_-;_-@_-"/>
    <numFmt numFmtId="170" formatCode="&quot;$&quot;#,##0"/>
  </numFmts>
  <fonts count="4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ahoma"/>
      <family val="2"/>
    </font>
    <font>
      <b/>
      <sz val="12"/>
      <name val="Tahoma"/>
      <family val="2"/>
    </font>
    <font>
      <b/>
      <sz val="30"/>
      <name val="Tahoma"/>
      <family val="2"/>
    </font>
    <font>
      <sz val="10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sz val="12"/>
      <name val="Arial"/>
      <family val="2"/>
    </font>
    <font>
      <sz val="14"/>
      <name val="Tahoma"/>
      <family val="2"/>
    </font>
    <font>
      <b/>
      <sz val="20"/>
      <name val="Tahoma"/>
      <family val="2"/>
    </font>
    <font>
      <b/>
      <sz val="14"/>
      <name val="Tahoma"/>
      <family val="2"/>
    </font>
    <font>
      <b/>
      <sz val="16"/>
      <name val="Tahoma"/>
      <family val="2"/>
    </font>
    <font>
      <b/>
      <sz val="40"/>
      <name val="Berlin Sans FB Demi"/>
      <family val="2"/>
    </font>
    <font>
      <b/>
      <sz val="14"/>
      <name val="Arial Narrow"/>
      <family val="2"/>
    </font>
    <font>
      <sz val="14"/>
      <name val="Arial Narrow"/>
      <family val="2"/>
    </font>
    <font>
      <sz val="8"/>
      <name val="Arial"/>
      <family val="2"/>
    </font>
    <font>
      <sz val="10"/>
      <name val="Wingdings"/>
      <charset val="2"/>
    </font>
    <font>
      <sz val="12"/>
      <name val="Arial Black"/>
      <family val="2"/>
    </font>
    <font>
      <sz val="10"/>
      <name val="Arial"/>
      <family val="2"/>
    </font>
    <font>
      <sz val="12"/>
      <color indexed="8"/>
      <name val="Arial Black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4"/>
      <color theme="1"/>
      <name val="Tahoma"/>
      <family val="2"/>
    </font>
    <font>
      <sz val="12"/>
      <color rgb="FF000000"/>
      <name val="Verdana"/>
      <family val="2"/>
    </font>
    <font>
      <sz val="12"/>
      <color theme="1"/>
      <name val="Arial"/>
      <family val="2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b/>
      <sz val="16"/>
      <color theme="1"/>
      <name val="Verdana"/>
      <family val="2"/>
    </font>
    <font>
      <b/>
      <sz val="14"/>
      <color theme="1"/>
      <name val="Tahoma"/>
      <family val="2"/>
    </font>
    <font>
      <b/>
      <sz val="14"/>
      <color theme="1"/>
      <name val="Verdana"/>
      <family val="2"/>
    </font>
    <font>
      <sz val="10"/>
      <color theme="1"/>
      <name val="Arial"/>
      <family val="2"/>
    </font>
    <font>
      <b/>
      <sz val="26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 Narrow"/>
      <family val="2"/>
    </font>
    <font>
      <sz val="9"/>
      <color theme="1"/>
      <name val="Arial"/>
      <family val="2"/>
    </font>
    <font>
      <b/>
      <sz val="11"/>
      <color theme="1"/>
      <name val="Tahoma"/>
      <family val="2"/>
    </font>
    <font>
      <b/>
      <sz val="9"/>
      <name val="Arial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8"/>
      <name val="Tahoma"/>
      <family val="2"/>
    </font>
    <font>
      <sz val="9"/>
      <name val="Tahoma"/>
      <family val="2"/>
    </font>
    <font>
      <b/>
      <sz val="10"/>
      <name val="Arial"/>
      <family val="2"/>
    </font>
    <font>
      <sz val="9"/>
      <color theme="1"/>
      <name val="Tahoma"/>
      <family val="2"/>
    </font>
    <font>
      <sz val="8"/>
      <color rgb="FF000000"/>
      <name val="Verdana"/>
      <family val="2"/>
    </font>
    <font>
      <b/>
      <sz val="22"/>
      <color theme="1"/>
      <name val="Verdana"/>
      <family val="2"/>
    </font>
    <font>
      <b/>
      <sz val="9"/>
      <color theme="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0" fillId="0" borderId="0"/>
    <xf numFmtId="9" fontId="2" fillId="0" borderId="0" applyFont="0" applyFill="0" applyBorder="0" applyAlignment="0" applyProtection="0"/>
  </cellStyleXfs>
  <cellXfs count="228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top" wrapText="1"/>
    </xf>
    <xf numFmtId="0" fontId="9" fillId="0" borderId="0" xfId="0" applyFont="1" applyFill="1" applyAlignment="1">
      <alignment vertical="center"/>
    </xf>
    <xf numFmtId="0" fontId="6" fillId="0" borderId="0" xfId="0" applyFont="1" applyFill="1"/>
    <xf numFmtId="0" fontId="8" fillId="0" borderId="1" xfId="0" applyFont="1" applyFill="1" applyBorder="1" applyAlignment="1">
      <alignment horizontal="center" vertical="center"/>
    </xf>
    <xf numFmtId="0" fontId="7" fillId="0" borderId="0" xfId="0" applyFont="1" applyFill="1"/>
    <xf numFmtId="0" fontId="3" fillId="0" borderId="0" xfId="0" applyFont="1" applyFill="1" applyAlignment="1">
      <alignment vertical="top"/>
    </xf>
    <xf numFmtId="0" fontId="22" fillId="0" borderId="0" xfId="0" applyFont="1" applyAlignment="1">
      <alignment vertical="top"/>
    </xf>
    <xf numFmtId="0" fontId="23" fillId="0" borderId="0" xfId="0" applyFont="1" applyAlignment="1">
      <alignment horizontal="justify" vertical="top"/>
    </xf>
    <xf numFmtId="0" fontId="23" fillId="0" borderId="0" xfId="0" applyFont="1" applyAlignment="1">
      <alignment horizontal="center" vertical="top"/>
    </xf>
    <xf numFmtId="0" fontId="22" fillId="0" borderId="0" xfId="0" applyFont="1" applyFill="1" applyAlignment="1">
      <alignment horizontal="left" vertical="top"/>
    </xf>
    <xf numFmtId="0" fontId="22" fillId="0" borderId="0" xfId="0" applyFont="1" applyAlignment="1">
      <alignment horizontal="center" vertical="top"/>
    </xf>
    <xf numFmtId="0" fontId="10" fillId="0" borderId="0" xfId="5" applyFont="1" applyAlignment="1">
      <alignment horizontal="left" vertical="top"/>
    </xf>
    <xf numFmtId="0" fontId="10" fillId="0" borderId="0" xfId="5" applyFont="1" applyAlignment="1">
      <alignment horizontal="left" vertical="center"/>
    </xf>
    <xf numFmtId="0" fontId="24" fillId="0" borderId="0" xfId="5" applyFont="1" applyFill="1" applyAlignment="1">
      <alignment horizontal="left" vertical="top"/>
    </xf>
    <xf numFmtId="0" fontId="24" fillId="0" borderId="0" xfId="5" applyFont="1" applyAlignment="1">
      <alignment horizontal="left" vertical="top"/>
    </xf>
    <xf numFmtId="0" fontId="3" fillId="0" borderId="0" xfId="5" applyFont="1" applyAlignment="1">
      <alignment vertical="center"/>
    </xf>
    <xf numFmtId="0" fontId="7" fillId="0" borderId="0" xfId="5" applyFont="1"/>
    <xf numFmtId="0" fontId="12" fillId="0" borderId="3" xfId="5" applyFont="1" applyBorder="1" applyAlignment="1">
      <alignment horizontal="center" vertical="center"/>
    </xf>
    <xf numFmtId="0" fontId="8" fillId="0" borderId="3" xfId="5" applyFont="1" applyBorder="1" applyAlignment="1">
      <alignment horizontal="center" vertical="center"/>
    </xf>
    <xf numFmtId="0" fontId="8" fillId="0" borderId="4" xfId="5" applyFont="1" applyBorder="1" applyAlignment="1">
      <alignment horizontal="center" vertical="center"/>
    </xf>
    <xf numFmtId="165" fontId="3" fillId="0" borderId="5" xfId="5" applyNumberFormat="1" applyFont="1" applyFill="1" applyBorder="1" applyAlignment="1">
      <alignment vertical="center"/>
    </xf>
    <xf numFmtId="0" fontId="3" fillId="0" borderId="0" xfId="5" applyFont="1" applyBorder="1"/>
    <xf numFmtId="0" fontId="4" fillId="0" borderId="6" xfId="5" applyFont="1" applyBorder="1" applyAlignment="1">
      <alignment horizontal="center" vertical="center" wrapText="1"/>
    </xf>
    <xf numFmtId="0" fontId="3" fillId="0" borderId="0" xfId="5" applyFont="1"/>
    <xf numFmtId="0" fontId="4" fillId="0" borderId="7" xfId="5" applyFont="1" applyBorder="1" applyAlignment="1">
      <alignment horizontal="center" vertical="center" wrapText="1"/>
    </xf>
    <xf numFmtId="0" fontId="7" fillId="0" borderId="0" xfId="5" applyFont="1" applyAlignment="1">
      <alignment vertical="justify" wrapText="1"/>
    </xf>
    <xf numFmtId="165" fontId="4" fillId="0" borderId="0" xfId="5" applyNumberFormat="1" applyFont="1" applyBorder="1" applyAlignment="1">
      <alignment horizontal="center" vertical="center"/>
    </xf>
    <xf numFmtId="44" fontId="3" fillId="0" borderId="0" xfId="5" applyNumberFormat="1" applyFont="1" applyBorder="1" applyAlignment="1">
      <alignment horizontal="center" vertical="center"/>
    </xf>
    <xf numFmtId="44" fontId="4" fillId="0" borderId="0" xfId="5" applyNumberFormat="1" applyFont="1" applyBorder="1" applyAlignment="1">
      <alignment horizontal="center" vertical="center"/>
    </xf>
    <xf numFmtId="0" fontId="12" fillId="0" borderId="0" xfId="0" applyFont="1" applyFill="1" applyAlignment="1">
      <alignment horizontal="left" vertical="top"/>
    </xf>
    <xf numFmtId="0" fontId="12" fillId="0" borderId="0" xfId="0" applyFont="1" applyFill="1" applyAlignment="1">
      <alignment vertical="top"/>
    </xf>
    <xf numFmtId="0" fontId="10" fillId="0" borderId="0" xfId="0" applyFont="1" applyFill="1" applyAlignment="1">
      <alignment horizontal="left" vertical="top"/>
    </xf>
    <xf numFmtId="0" fontId="10" fillId="0" borderId="0" xfId="0" applyFont="1" applyFill="1" applyAlignment="1">
      <alignment vertical="top"/>
    </xf>
    <xf numFmtId="0" fontId="4" fillId="0" borderId="0" xfId="0" applyFont="1" applyFill="1" applyAlignment="1">
      <alignment horizontal="justify" vertical="center" wrapText="1"/>
    </xf>
    <xf numFmtId="0" fontId="11" fillId="0" borderId="0" xfId="0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0" fillId="0" borderId="0" xfId="0" applyFont="1" applyFill="1" applyBorder="1" applyAlignment="1">
      <alignment horizontal="right" vertical="top" wrapText="1"/>
    </xf>
    <xf numFmtId="168" fontId="10" fillId="0" borderId="0" xfId="0" applyNumberFormat="1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168" fontId="10" fillId="0" borderId="0" xfId="0" applyNumberFormat="1" applyFont="1" applyFill="1" applyBorder="1" applyAlignment="1">
      <alignment horizontal="right" vertical="center"/>
    </xf>
    <xf numFmtId="168" fontId="10" fillId="0" borderId="8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right" vertical="center"/>
    </xf>
    <xf numFmtId="168" fontId="12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/>
    </xf>
    <xf numFmtId="0" fontId="10" fillId="0" borderId="0" xfId="0" quotePrefix="1" applyFont="1" applyFill="1" applyBorder="1" applyAlignment="1">
      <alignment horizontal="left" vertical="top" wrapText="1"/>
    </xf>
    <xf numFmtId="2" fontId="3" fillId="0" borderId="0" xfId="0" quotePrefix="1" applyNumberFormat="1" applyFont="1" applyFill="1" applyBorder="1" applyAlignment="1">
      <alignment horizontal="justify" vertical="top" wrapText="1"/>
    </xf>
    <xf numFmtId="0" fontId="8" fillId="0" borderId="0" xfId="0" applyFont="1" applyFill="1" applyBorder="1" applyAlignment="1">
      <alignment horizontal="center" vertical="center"/>
    </xf>
    <xf numFmtId="0" fontId="7" fillId="0" borderId="0" xfId="5" applyFont="1" applyAlignment="1">
      <alignment vertical="center"/>
    </xf>
    <xf numFmtId="164" fontId="7" fillId="0" borderId="0" xfId="4" applyFont="1" applyFill="1" applyBorder="1"/>
    <xf numFmtId="168" fontId="7" fillId="0" borderId="0" xfId="0" applyNumberFormat="1" applyFont="1" applyFill="1" applyBorder="1"/>
    <xf numFmtId="0" fontId="25" fillId="0" borderId="0" xfId="0" applyFont="1" applyAlignment="1">
      <alignment horizontal="justify" vertical="center" readingOrder="1"/>
    </xf>
    <xf numFmtId="167" fontId="7" fillId="0" borderId="10" xfId="5" applyNumberFormat="1" applyFont="1" applyBorder="1" applyAlignment="1">
      <alignment horizontal="center" vertical="center"/>
    </xf>
    <xf numFmtId="0" fontId="26" fillId="0" borderId="0" xfId="0" applyFont="1"/>
    <xf numFmtId="0" fontId="26" fillId="0" borderId="0" xfId="0" applyFont="1" applyAlignment="1">
      <alignment horizontal="center"/>
    </xf>
    <xf numFmtId="0" fontId="26" fillId="0" borderId="0" xfId="0" applyFont="1" applyAlignment="1"/>
    <xf numFmtId="3" fontId="26" fillId="0" borderId="0" xfId="0" applyNumberFormat="1" applyFont="1" applyAlignment="1">
      <alignment horizontal="center"/>
    </xf>
    <xf numFmtId="0" fontId="27" fillId="0" borderId="0" xfId="0" applyFont="1" applyAlignment="1"/>
    <xf numFmtId="0" fontId="28" fillId="0" borderId="0" xfId="0" applyFont="1"/>
    <xf numFmtId="0" fontId="27" fillId="0" borderId="0" xfId="0" applyFont="1"/>
    <xf numFmtId="0" fontId="29" fillId="0" borderId="0" xfId="0" applyFont="1" applyAlignment="1">
      <alignment vertical="center" wrapText="1"/>
    </xf>
    <xf numFmtId="0" fontId="23" fillId="0" borderId="0" xfId="0" quotePrefix="1" applyFont="1" applyFill="1" applyAlignment="1">
      <alignment vertical="top" wrapText="1"/>
    </xf>
    <xf numFmtId="168" fontId="10" fillId="0" borderId="0" xfId="0" applyNumberFormat="1" applyFont="1" applyFill="1" applyBorder="1" applyAlignment="1">
      <alignment horizontal="right" vertical="center" wrapText="1"/>
    </xf>
    <xf numFmtId="0" fontId="15" fillId="0" borderId="0" xfId="0" applyFont="1" applyAlignment="1"/>
    <xf numFmtId="4" fontId="26" fillId="0" borderId="0" xfId="0" applyNumberFormat="1" applyFont="1" applyAlignment="1">
      <alignment horizontal="right"/>
    </xf>
    <xf numFmtId="0" fontId="4" fillId="0" borderId="0" xfId="5" applyFont="1" applyBorder="1" applyAlignment="1">
      <alignment horizontal="center" vertical="center" wrapText="1"/>
    </xf>
    <xf numFmtId="7" fontId="3" fillId="0" borderId="0" xfId="5" applyNumberFormat="1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2" fontId="26" fillId="0" borderId="0" xfId="0" applyNumberFormat="1" applyFont="1"/>
    <xf numFmtId="167" fontId="7" fillId="0" borderId="12" xfId="5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32" fillId="0" borderId="0" xfId="0" applyFont="1" applyAlignment="1">
      <alignment horizontal="justify" vertical="center" wrapText="1"/>
    </xf>
    <xf numFmtId="0" fontId="0" fillId="0" borderId="0" xfId="0" applyAlignment="1">
      <alignment horizontal="left" indent="1"/>
    </xf>
    <xf numFmtId="0" fontId="8" fillId="0" borderId="3" xfId="0" applyFont="1" applyFill="1" applyBorder="1" applyAlignment="1">
      <alignment horizontal="center" vertical="top"/>
    </xf>
    <xf numFmtId="0" fontId="9" fillId="0" borderId="0" xfId="0" applyFont="1" applyAlignment="1">
      <alignment vertical="top"/>
    </xf>
    <xf numFmtId="0" fontId="6" fillId="0" borderId="0" xfId="0" applyFont="1" applyFill="1" applyAlignment="1">
      <alignment vertical="top"/>
    </xf>
    <xf numFmtId="0" fontId="21" fillId="0" borderId="0" xfId="8" applyFont="1" applyFill="1" applyBorder="1" applyAlignment="1"/>
    <xf numFmtId="0" fontId="19" fillId="0" borderId="0" xfId="8" applyFont="1" applyBorder="1"/>
    <xf numFmtId="0" fontId="21" fillId="0" borderId="0" xfId="8" applyFont="1" applyBorder="1" applyAlignment="1"/>
    <xf numFmtId="0" fontId="9" fillId="0" borderId="0" xfId="0" applyFont="1" applyAlignment="1">
      <alignment horizontal="left"/>
    </xf>
    <xf numFmtId="0" fontId="6" fillId="0" borderId="0" xfId="0" applyFont="1" applyFill="1" applyAlignment="1">
      <alignment horizontal="left"/>
    </xf>
    <xf numFmtId="0" fontId="9" fillId="0" borderId="0" xfId="0" applyFont="1" applyAlignment="1">
      <alignment horizontal="center" vertical="top"/>
    </xf>
    <xf numFmtId="0" fontId="6" fillId="0" borderId="0" xfId="0" applyFont="1" applyFill="1" applyAlignment="1">
      <alignment horizontal="center" vertical="top"/>
    </xf>
    <xf numFmtId="0" fontId="4" fillId="0" borderId="26" xfId="5" applyFont="1" applyBorder="1" applyAlignment="1">
      <alignment horizontal="center" vertical="center" wrapText="1"/>
    </xf>
    <xf numFmtId="7" fontId="3" fillId="0" borderId="27" xfId="5" applyNumberFormat="1" applyFont="1" applyBorder="1" applyAlignment="1">
      <alignment horizontal="center" vertical="center"/>
    </xf>
    <xf numFmtId="0" fontId="4" fillId="0" borderId="28" xfId="5" applyFont="1" applyBorder="1" applyAlignment="1">
      <alignment horizontal="center" vertical="center" wrapText="1"/>
    </xf>
    <xf numFmtId="7" fontId="3" fillId="0" borderId="29" xfId="5" applyNumberFormat="1" applyFont="1" applyBorder="1" applyAlignment="1">
      <alignment horizontal="center" vertical="center"/>
    </xf>
    <xf numFmtId="165" fontId="23" fillId="0" borderId="0" xfId="4" applyNumberFormat="1" applyFont="1" applyAlignment="1">
      <alignment horizontal="justify" vertical="top"/>
    </xf>
    <xf numFmtId="165" fontId="22" fillId="0" borderId="0" xfId="4" applyNumberFormat="1" applyFont="1" applyAlignment="1">
      <alignment vertical="top"/>
    </xf>
    <xf numFmtId="165" fontId="22" fillId="0" borderId="0" xfId="4" applyNumberFormat="1" applyFont="1" applyFill="1" applyAlignment="1">
      <alignment horizontal="justify" vertical="top" wrapText="1"/>
    </xf>
    <xf numFmtId="165" fontId="6" fillId="0" borderId="0" xfId="4" applyNumberFormat="1" applyFont="1" applyFill="1"/>
    <xf numFmtId="165" fontId="21" fillId="0" borderId="0" xfId="4" applyNumberFormat="1" applyFont="1" applyFill="1" applyBorder="1" applyAlignment="1"/>
    <xf numFmtId="165" fontId="21" fillId="0" borderId="0" xfId="4" applyNumberFormat="1" applyFont="1" applyBorder="1" applyAlignment="1"/>
    <xf numFmtId="170" fontId="22" fillId="0" borderId="0" xfId="4" applyNumberFormat="1" applyFont="1" applyFill="1" applyAlignment="1">
      <alignment horizontal="justify" vertical="top" wrapText="1"/>
    </xf>
    <xf numFmtId="170" fontId="23" fillId="0" borderId="0" xfId="4" applyNumberFormat="1" applyFont="1" applyAlignment="1">
      <alignment horizontal="justify" vertical="top"/>
    </xf>
    <xf numFmtId="170" fontId="22" fillId="0" borderId="0" xfId="4" applyNumberFormat="1" applyFont="1" applyAlignment="1">
      <alignment vertical="top"/>
    </xf>
    <xf numFmtId="170" fontId="6" fillId="0" borderId="0" xfId="4" applyNumberFormat="1" applyFont="1" applyFill="1"/>
    <xf numFmtId="170" fontId="21" fillId="0" borderId="0" xfId="4" applyNumberFormat="1" applyFont="1" applyFill="1" applyBorder="1" applyAlignment="1"/>
    <xf numFmtId="170" fontId="21" fillId="0" borderId="0" xfId="4" applyNumberFormat="1" applyFont="1" applyBorder="1" applyAlignment="1"/>
    <xf numFmtId="44" fontId="9" fillId="0" borderId="0" xfId="4" applyNumberFormat="1" applyFont="1" applyFill="1" applyBorder="1" applyAlignment="1" applyProtection="1">
      <alignment horizontal="center" vertical="top"/>
    </xf>
    <xf numFmtId="0" fontId="22" fillId="0" borderId="0" xfId="0" applyFont="1" applyFill="1" applyAlignment="1">
      <alignment horizontal="justify" vertical="top" wrapText="1"/>
    </xf>
    <xf numFmtId="3" fontId="38" fillId="5" borderId="31" xfId="5" applyNumberFormat="1" applyFont="1" applyFill="1" applyBorder="1" applyAlignment="1">
      <alignment horizontal="center"/>
    </xf>
    <xf numFmtId="0" fontId="2" fillId="0" borderId="0" xfId="0" applyFont="1"/>
    <xf numFmtId="0" fontId="40" fillId="0" borderId="0" xfId="0" applyFont="1" applyAlignment="1">
      <alignment horizontal="center" vertical="top"/>
    </xf>
    <xf numFmtId="0" fontId="40" fillId="0" borderId="0" xfId="0" applyFont="1" applyAlignment="1">
      <alignment horizontal="right" vertical="top"/>
    </xf>
    <xf numFmtId="0" fontId="40" fillId="0" borderId="0" xfId="0" quotePrefix="1" applyFont="1" applyFill="1" applyAlignment="1">
      <alignment horizontal="left" vertical="top"/>
    </xf>
    <xf numFmtId="0" fontId="41" fillId="0" borderId="3" xfId="0" applyFont="1" applyFill="1" applyBorder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horizontal="right" vertical="top"/>
    </xf>
    <xf numFmtId="0" fontId="17" fillId="0" borderId="0" xfId="0" applyFont="1" applyFill="1" applyAlignment="1">
      <alignment horizontal="center" vertical="top"/>
    </xf>
    <xf numFmtId="0" fontId="17" fillId="0" borderId="0" xfId="0" applyFont="1" applyFill="1" applyAlignment="1">
      <alignment horizontal="right" vertical="top"/>
    </xf>
    <xf numFmtId="0" fontId="0" fillId="0" borderId="0" xfId="0" applyBorder="1"/>
    <xf numFmtId="0" fontId="43" fillId="0" borderId="0" xfId="0" applyFont="1" applyBorder="1" applyAlignment="1"/>
    <xf numFmtId="0" fontId="2" fillId="0" borderId="0" xfId="0" applyFont="1" applyFill="1" applyBorder="1" applyAlignment="1">
      <alignment horizontal="center" vertical="top"/>
    </xf>
    <xf numFmtId="4" fontId="2" fillId="0" borderId="0" xfId="7" applyNumberFormat="1" applyFont="1" applyFill="1" applyBorder="1" applyAlignment="1" applyProtection="1">
      <alignment horizontal="center" vertical="top"/>
    </xf>
    <xf numFmtId="165" fontId="2" fillId="0" borderId="0" xfId="4" applyNumberFormat="1" applyFont="1" applyFill="1" applyBorder="1" applyAlignment="1" applyProtection="1">
      <alignment horizontal="center" vertical="top"/>
    </xf>
    <xf numFmtId="44" fontId="2" fillId="0" borderId="0" xfId="4" applyNumberFormat="1" applyFont="1" applyFill="1" applyBorder="1" applyAlignment="1" applyProtection="1">
      <alignment horizontal="center" vertical="top"/>
    </xf>
    <xf numFmtId="0" fontId="2" fillId="0" borderId="0" xfId="7" applyNumberFormat="1" applyFont="1" applyFill="1" applyBorder="1" applyAlignment="1" applyProtection="1">
      <alignment horizontal="center" vertical="top" wrapText="1"/>
    </xf>
    <xf numFmtId="0" fontId="45" fillId="0" borderId="0" xfId="0" applyFont="1" applyAlignment="1">
      <alignment horizontal="justify" vertical="center" readingOrder="1"/>
    </xf>
    <xf numFmtId="2" fontId="41" fillId="0" borderId="0" xfId="0" applyNumberFormat="1" applyFont="1" applyFill="1" applyBorder="1" applyAlignment="1">
      <alignment horizontal="justify" vertical="center" wrapText="1"/>
    </xf>
    <xf numFmtId="0" fontId="12" fillId="0" borderId="33" xfId="5" applyFont="1" applyBorder="1" applyAlignment="1">
      <alignment horizontal="center" vertical="center"/>
    </xf>
    <xf numFmtId="168" fontId="3" fillId="0" borderId="21" xfId="5" applyNumberFormat="1" applyFont="1" applyFill="1" applyBorder="1" applyAlignment="1">
      <alignment horizontal="center" vertical="center" wrapText="1"/>
    </xf>
    <xf numFmtId="168" fontId="3" fillId="0" borderId="35" xfId="5" applyNumberFormat="1" applyFont="1" applyFill="1" applyBorder="1" applyAlignment="1">
      <alignment horizontal="center" vertical="center" wrapText="1"/>
    </xf>
    <xf numFmtId="168" fontId="3" fillId="0" borderId="36" xfId="5" quotePrefix="1" applyNumberFormat="1" applyFont="1" applyFill="1" applyBorder="1" applyAlignment="1">
      <alignment horizontal="center" vertical="center" wrapText="1"/>
    </xf>
    <xf numFmtId="10" fontId="3" fillId="0" borderId="26" xfId="9" applyNumberFormat="1" applyFont="1" applyBorder="1" applyAlignment="1">
      <alignment horizontal="center" vertical="center"/>
    </xf>
    <xf numFmtId="10" fontId="3" fillId="0" borderId="27" xfId="9" applyNumberFormat="1" applyFont="1" applyBorder="1" applyAlignment="1">
      <alignment horizontal="center" vertical="center"/>
    </xf>
    <xf numFmtId="10" fontId="3" fillId="0" borderId="28" xfId="5" applyNumberFormat="1" applyFont="1" applyBorder="1" applyAlignment="1">
      <alignment horizontal="center" vertical="center"/>
    </xf>
    <xf numFmtId="10" fontId="3" fillId="0" borderId="29" xfId="5" applyNumberFormat="1" applyFont="1" applyBorder="1" applyAlignment="1">
      <alignment horizontal="center" vertical="center"/>
    </xf>
    <xf numFmtId="10" fontId="3" fillId="0" borderId="37" xfId="5" applyNumberFormat="1" applyFont="1" applyBorder="1" applyAlignment="1">
      <alignment horizontal="center" vertical="center"/>
    </xf>
    <xf numFmtId="0" fontId="39" fillId="0" borderId="38" xfId="0" quotePrefix="1" applyFont="1" applyFill="1" applyBorder="1" applyAlignment="1">
      <alignment horizontal="left" vertical="top" wrapText="1"/>
    </xf>
    <xf numFmtId="0" fontId="39" fillId="0" borderId="39" xfId="0" quotePrefix="1" applyFont="1" applyFill="1" applyBorder="1" applyAlignment="1">
      <alignment horizontal="left" vertical="top" wrapText="1"/>
    </xf>
    <xf numFmtId="0" fontId="39" fillId="0" borderId="39" xfId="0" quotePrefix="1" applyFont="1" applyFill="1" applyBorder="1" applyAlignment="1">
      <alignment horizontal="left" vertical="top"/>
    </xf>
    <xf numFmtId="0" fontId="39" fillId="0" borderId="40" xfId="0" quotePrefix="1" applyFont="1" applyFill="1" applyBorder="1" applyAlignment="1">
      <alignment horizontal="left" vertical="top"/>
    </xf>
    <xf numFmtId="0" fontId="1" fillId="0" borderId="31" xfId="0" applyFont="1" applyFill="1" applyBorder="1" applyAlignment="1">
      <alignment horizontal="center"/>
    </xf>
    <xf numFmtId="0" fontId="39" fillId="0" borderId="38" xfId="0" quotePrefix="1" applyFont="1" applyFill="1" applyBorder="1" applyAlignment="1">
      <alignment horizontal="center" vertical="top" wrapText="1"/>
    </xf>
    <xf numFmtId="0" fontId="39" fillId="0" borderId="39" xfId="0" quotePrefix="1" applyFont="1" applyFill="1" applyBorder="1" applyAlignment="1">
      <alignment horizontal="center" vertical="top" wrapText="1"/>
    </xf>
    <xf numFmtId="0" fontId="43" fillId="0" borderId="24" xfId="0" applyFont="1" applyFill="1" applyBorder="1" applyAlignment="1">
      <alignment horizontal="center" vertical="top"/>
    </xf>
    <xf numFmtId="0" fontId="43" fillId="0" borderId="25" xfId="0" applyFont="1" applyFill="1" applyBorder="1" applyAlignment="1">
      <alignment horizontal="center" vertical="top"/>
    </xf>
    <xf numFmtId="0" fontId="43" fillId="0" borderId="41" xfId="0" applyFont="1" applyFill="1" applyBorder="1" applyAlignment="1">
      <alignment horizontal="center"/>
    </xf>
    <xf numFmtId="0" fontId="43" fillId="0" borderId="42" xfId="0" applyFont="1" applyFill="1" applyBorder="1" applyAlignment="1">
      <alignment horizontal="center" vertical="top"/>
    </xf>
    <xf numFmtId="0" fontId="43" fillId="0" borderId="0" xfId="0" applyFont="1" applyFill="1" applyBorder="1" applyAlignment="1">
      <alignment horizontal="center" vertical="top"/>
    </xf>
    <xf numFmtId="0" fontId="43" fillId="0" borderId="43" xfId="0" applyFont="1" applyFill="1" applyBorder="1" applyAlignment="1">
      <alignment horizontal="center"/>
    </xf>
    <xf numFmtId="0" fontId="43" fillId="0" borderId="44" xfId="0" applyFont="1" applyFill="1" applyBorder="1" applyAlignment="1">
      <alignment horizontal="center" vertical="top"/>
    </xf>
    <xf numFmtId="0" fontId="43" fillId="0" borderId="45" xfId="0" applyFont="1" applyFill="1" applyBorder="1" applyAlignment="1">
      <alignment horizontal="center" vertical="top"/>
    </xf>
    <xf numFmtId="0" fontId="43" fillId="0" borderId="46" xfId="0" applyFont="1" applyFill="1" applyBorder="1" applyAlignment="1">
      <alignment horizontal="center"/>
    </xf>
    <xf numFmtId="3" fontId="38" fillId="5" borderId="47" xfId="5" applyNumberFormat="1" applyFont="1" applyFill="1" applyBorder="1" applyAlignment="1">
      <alignment horizontal="center"/>
    </xf>
    <xf numFmtId="3" fontId="38" fillId="5" borderId="41" xfId="5" applyNumberFormat="1" applyFont="1" applyFill="1" applyBorder="1" applyAlignment="1">
      <alignment horizontal="center"/>
    </xf>
    <xf numFmtId="3" fontId="38" fillId="5" borderId="43" xfId="5" applyNumberFormat="1" applyFont="1" applyFill="1" applyBorder="1" applyAlignment="1">
      <alignment horizontal="center"/>
    </xf>
    <xf numFmtId="3" fontId="38" fillId="5" borderId="46" xfId="5" applyNumberFormat="1" applyFont="1" applyFill="1" applyBorder="1" applyAlignment="1">
      <alignment horizontal="center"/>
    </xf>
    <xf numFmtId="7" fontId="3" fillId="0" borderId="48" xfId="5" applyNumberFormat="1" applyFont="1" applyBorder="1" applyAlignment="1">
      <alignment horizontal="center" vertical="center"/>
    </xf>
    <xf numFmtId="7" fontId="3" fillId="0" borderId="37" xfId="5" applyNumberFormat="1" applyFont="1" applyBorder="1" applyAlignment="1">
      <alignment horizontal="center" vertical="center"/>
    </xf>
    <xf numFmtId="0" fontId="1" fillId="6" borderId="31" xfId="0" applyFont="1" applyFill="1" applyBorder="1" applyAlignment="1">
      <alignment horizontal="center"/>
    </xf>
    <xf numFmtId="0" fontId="28" fillId="0" borderId="0" xfId="0" applyFont="1" applyAlignment="1">
      <alignment horizontal="right" vertical="top" wrapText="1"/>
    </xf>
    <xf numFmtId="0" fontId="30" fillId="0" borderId="0" xfId="5" applyFont="1" applyFill="1" applyAlignment="1">
      <alignment horizontal="left" vertical="top"/>
    </xf>
    <xf numFmtId="0" fontId="12" fillId="0" borderId="2" xfId="5" applyFont="1" applyBorder="1" applyAlignment="1">
      <alignment horizontal="center" vertical="center"/>
    </xf>
    <xf numFmtId="0" fontId="12" fillId="0" borderId="11" xfId="5" applyFont="1" applyBorder="1" applyAlignment="1">
      <alignment horizontal="center" vertical="center"/>
    </xf>
    <xf numFmtId="0" fontId="10" fillId="0" borderId="0" xfId="5" applyFont="1" applyAlignment="1">
      <alignment horizontal="left"/>
    </xf>
    <xf numFmtId="0" fontId="23" fillId="0" borderId="0" xfId="0" quotePrefix="1" applyFont="1" applyFill="1" applyAlignment="1">
      <alignment horizontal="left" vertical="top" wrapText="1"/>
    </xf>
    <xf numFmtId="0" fontId="2" fillId="0" borderId="0" xfId="0" applyFont="1" applyFill="1"/>
    <xf numFmtId="165" fontId="2" fillId="0" borderId="0" xfId="4" applyNumberFormat="1" applyFont="1" applyFill="1"/>
    <xf numFmtId="170" fontId="2" fillId="0" borderId="0" xfId="4" applyNumberFormat="1" applyFont="1" applyFill="1"/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left"/>
    </xf>
    <xf numFmtId="0" fontId="35" fillId="0" borderId="0" xfId="0" applyFont="1" applyAlignment="1">
      <alignment horizontal="right" vertical="center" wrapText="1"/>
    </xf>
    <xf numFmtId="0" fontId="17" fillId="0" borderId="0" xfId="0" applyFont="1" applyAlignment="1">
      <alignment horizontal="left" vertical="center" wrapText="1"/>
    </xf>
    <xf numFmtId="0" fontId="28" fillId="0" borderId="13" xfId="0" applyFont="1" applyBorder="1" applyAlignment="1">
      <alignment horizontal="center"/>
    </xf>
    <xf numFmtId="169" fontId="27" fillId="0" borderId="13" xfId="0" applyNumberFormat="1" applyFont="1" applyBorder="1" applyAlignment="1">
      <alignment horizontal="center"/>
    </xf>
    <xf numFmtId="0" fontId="28" fillId="0" borderId="0" xfId="0" applyFont="1" applyAlignment="1">
      <alignment horizontal="right"/>
    </xf>
    <xf numFmtId="0" fontId="28" fillId="0" borderId="0" xfId="0" applyFont="1" applyAlignment="1">
      <alignment horizontal="right" vertical="top" wrapText="1"/>
    </xf>
    <xf numFmtId="0" fontId="16" fillId="0" borderId="0" xfId="0" applyFont="1" applyAlignment="1">
      <alignment horizontal="left"/>
    </xf>
    <xf numFmtId="4" fontId="2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9" fontId="34" fillId="2" borderId="0" xfId="0" applyNumberFormat="1" applyFont="1" applyFill="1" applyAlignment="1">
      <alignment horizontal="center"/>
    </xf>
    <xf numFmtId="0" fontId="26" fillId="3" borderId="0" xfId="0" applyFont="1" applyFill="1" applyAlignment="1">
      <alignment horizontal="left"/>
    </xf>
    <xf numFmtId="0" fontId="33" fillId="2" borderId="13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right" vertical="center" wrapText="1"/>
    </xf>
    <xf numFmtId="0" fontId="32" fillId="0" borderId="0" xfId="0" quotePrefix="1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36" fillId="0" borderId="0" xfId="0" applyFont="1" applyAlignment="1">
      <alignment horizontal="justify" vertical="center" wrapText="1"/>
    </xf>
    <xf numFmtId="0" fontId="46" fillId="0" borderId="0" xfId="0" applyFont="1" applyAlignment="1">
      <alignment horizontal="center" vertical="center" wrapText="1"/>
    </xf>
    <xf numFmtId="0" fontId="30" fillId="0" borderId="0" xfId="5" applyFont="1" applyFill="1" applyAlignment="1">
      <alignment horizontal="left" vertical="top"/>
    </xf>
    <xf numFmtId="0" fontId="23" fillId="0" borderId="0" xfId="5" applyFont="1" applyFill="1" applyAlignment="1">
      <alignment horizontal="justify" vertical="top" wrapText="1"/>
    </xf>
    <xf numFmtId="0" fontId="11" fillId="4" borderId="14" xfId="5" applyFont="1" applyFill="1" applyBorder="1" applyAlignment="1">
      <alignment horizontal="center" vertical="center"/>
    </xf>
    <xf numFmtId="0" fontId="11" fillId="4" borderId="15" xfId="5" applyFont="1" applyFill="1" applyBorder="1" applyAlignment="1">
      <alignment horizontal="center" vertical="center"/>
    </xf>
    <xf numFmtId="0" fontId="11" fillId="4" borderId="16" xfId="5" applyFont="1" applyFill="1" applyBorder="1" applyAlignment="1">
      <alignment horizontal="center" vertical="center"/>
    </xf>
    <xf numFmtId="0" fontId="12" fillId="0" borderId="17" xfId="5" applyFont="1" applyBorder="1" applyAlignment="1">
      <alignment horizontal="center" vertical="center"/>
    </xf>
    <xf numFmtId="0" fontId="12" fillId="0" borderId="18" xfId="5" applyFont="1" applyBorder="1" applyAlignment="1">
      <alignment horizontal="center" vertical="center"/>
    </xf>
    <xf numFmtId="0" fontId="12" fillId="0" borderId="2" xfId="5" applyFont="1" applyBorder="1" applyAlignment="1">
      <alignment horizontal="center" vertical="center"/>
    </xf>
    <xf numFmtId="0" fontId="12" fillId="0" borderId="11" xfId="5" applyFont="1" applyBorder="1" applyAlignment="1">
      <alignment horizontal="center" vertical="center"/>
    </xf>
    <xf numFmtId="0" fontId="10" fillId="0" borderId="2" xfId="5" applyFont="1" applyBorder="1" applyAlignment="1">
      <alignment horizontal="center" vertical="center"/>
    </xf>
    <xf numFmtId="0" fontId="12" fillId="0" borderId="19" xfId="5" applyFont="1" applyBorder="1" applyAlignment="1">
      <alignment horizontal="center" vertical="center"/>
    </xf>
    <xf numFmtId="0" fontId="12" fillId="0" borderId="20" xfId="5" applyFont="1" applyBorder="1" applyAlignment="1">
      <alignment horizontal="center" vertical="center"/>
    </xf>
    <xf numFmtId="0" fontId="12" fillId="0" borderId="30" xfId="5" applyFont="1" applyBorder="1" applyAlignment="1">
      <alignment horizontal="center" vertical="center"/>
    </xf>
    <xf numFmtId="0" fontId="12" fillId="0" borderId="23" xfId="5" applyFont="1" applyBorder="1" applyAlignment="1">
      <alignment horizontal="center" vertical="center"/>
    </xf>
    <xf numFmtId="167" fontId="4" fillId="0" borderId="9" xfId="5" applyNumberFormat="1" applyFont="1" applyBorder="1" applyAlignment="1">
      <alignment horizontal="center" vertical="center" wrapText="1"/>
    </xf>
    <xf numFmtId="0" fontId="4" fillId="0" borderId="10" xfId="5" applyFont="1" applyBorder="1" applyAlignment="1">
      <alignment horizontal="center" vertical="center" wrapText="1"/>
    </xf>
    <xf numFmtId="0" fontId="10" fillId="0" borderId="0" xfId="5" applyFont="1" applyAlignment="1">
      <alignment horizontal="left"/>
    </xf>
    <xf numFmtId="165" fontId="4" fillId="0" borderId="35" xfId="5" applyNumberFormat="1" applyFont="1" applyBorder="1" applyAlignment="1">
      <alignment horizontal="right" vertical="center" wrapText="1"/>
    </xf>
    <xf numFmtId="165" fontId="4" fillId="0" borderId="34" xfId="5" applyNumberFormat="1" applyFont="1" applyBorder="1" applyAlignment="1">
      <alignment horizontal="right" vertical="center" wrapText="1"/>
    </xf>
    <xf numFmtId="0" fontId="42" fillId="0" borderId="7" xfId="5" applyFont="1" applyBorder="1" applyAlignment="1">
      <alignment horizontal="center" vertical="center" wrapText="1"/>
    </xf>
    <xf numFmtId="0" fontId="42" fillId="0" borderId="22" xfId="5" applyFont="1" applyBorder="1" applyAlignment="1">
      <alignment horizontal="center" vertical="center" wrapText="1"/>
    </xf>
    <xf numFmtId="0" fontId="13" fillId="4" borderId="24" xfId="5" applyFont="1" applyFill="1" applyBorder="1" applyAlignment="1">
      <alignment horizontal="center" vertical="center"/>
    </xf>
    <xf numFmtId="0" fontId="13" fillId="4" borderId="25" xfId="5" applyFont="1" applyFill="1" applyBorder="1" applyAlignment="1">
      <alignment horizontal="center" vertical="center"/>
    </xf>
    <xf numFmtId="0" fontId="13" fillId="4" borderId="41" xfId="5" applyFont="1" applyFill="1" applyBorder="1" applyAlignment="1">
      <alignment horizontal="center" vertical="center"/>
    </xf>
    <xf numFmtId="0" fontId="44" fillId="0" borderId="0" xfId="0" applyFont="1" applyFill="1" applyAlignment="1">
      <alignment horizontal="justify" vertical="top" wrapText="1"/>
    </xf>
    <xf numFmtId="0" fontId="42" fillId="0" borderId="0" xfId="0" applyFont="1" applyFill="1" applyAlignment="1">
      <alignment horizontal="justify" vertical="top" wrapText="1"/>
    </xf>
    <xf numFmtId="0" fontId="14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3" fillId="0" borderId="0" xfId="0" applyFont="1" applyFill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0" fontId="37" fillId="0" borderId="0" xfId="0" quotePrefix="1" applyFont="1" applyFill="1" applyAlignment="1">
      <alignment horizontal="left" vertical="top" wrapText="1"/>
    </xf>
    <xf numFmtId="0" fontId="39" fillId="0" borderId="32" xfId="0" quotePrefix="1" applyFont="1" applyFill="1" applyBorder="1" applyAlignment="1">
      <alignment horizontal="center" vertical="top"/>
    </xf>
    <xf numFmtId="0" fontId="43" fillId="0" borderId="0" xfId="0" applyFont="1" applyAlignment="1">
      <alignment horizontal="center"/>
    </xf>
    <xf numFmtId="0" fontId="43" fillId="0" borderId="8" xfId="0" applyFont="1" applyBorder="1" applyAlignment="1">
      <alignment horizontal="center"/>
    </xf>
    <xf numFmtId="0" fontId="39" fillId="0" borderId="0" xfId="0" quotePrefix="1" applyFont="1" applyFill="1" applyAlignment="1">
      <alignment horizontal="left" vertical="top" wrapText="1"/>
    </xf>
    <xf numFmtId="0" fontId="15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23" fillId="0" borderId="0" xfId="0" quotePrefix="1" applyFont="1" applyFill="1" applyAlignment="1">
      <alignment horizontal="left" vertical="top" wrapText="1"/>
    </xf>
    <xf numFmtId="0" fontId="47" fillId="0" borderId="0" xfId="0" quotePrefix="1" applyFont="1" applyFill="1" applyAlignment="1">
      <alignment horizontal="left" vertical="top" wrapText="1"/>
    </xf>
  </cellXfs>
  <cellStyles count="10">
    <cellStyle name="%" xfId="1"/>
    <cellStyle name="Euro" xfId="2"/>
    <cellStyle name="Millares 2" xfId="3"/>
    <cellStyle name="Moneda" xfId="4" builtinId="4"/>
    <cellStyle name="Normal" xfId="0" builtinId="0"/>
    <cellStyle name="Normal 2" xfId="5"/>
    <cellStyle name="Normal 3" xfId="6"/>
    <cellStyle name="Normal 4 2" xfId="7"/>
    <cellStyle name="Normal_PRESUPUESTO (2)" xfId="8"/>
    <cellStyle name="Porcentual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742950</xdr:colOff>
      <xdr:row>30</xdr:row>
      <xdr:rowOff>0</xdr:rowOff>
    </xdr:from>
    <xdr:to>
      <xdr:col>7</xdr:col>
      <xdr:colOff>161925</xdr:colOff>
      <xdr:row>31</xdr:row>
      <xdr:rowOff>133350</xdr:rowOff>
    </xdr:to>
    <xdr:sp macro="" textlink="">
      <xdr:nvSpPr>
        <xdr:cNvPr id="2605" name="Text Box 152">
          <a:extLst>
            <a:ext uri="{FF2B5EF4-FFF2-40B4-BE49-F238E27FC236}">
              <a16:creationId xmlns:a16="http://schemas.microsoft.com/office/drawing/2014/main" xmlns="" id="{00000000-0008-0000-0000-00002D0A0000}"/>
            </a:ext>
          </a:extLst>
        </xdr:cNvPr>
        <xdr:cNvSpPr txBox="1">
          <a:spLocks noChangeArrowheads="1"/>
        </xdr:cNvSpPr>
      </xdr:nvSpPr>
      <xdr:spPr bwMode="auto">
        <a:xfrm>
          <a:off x="5495925" y="6467475"/>
          <a:ext cx="1809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107832</xdr:colOff>
      <xdr:row>6</xdr:row>
      <xdr:rowOff>89858</xdr:rowOff>
    </xdr:from>
    <xdr:to>
      <xdr:col>2</xdr:col>
      <xdr:colOff>691912</xdr:colOff>
      <xdr:row>6</xdr:row>
      <xdr:rowOff>1267004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32" y="1060330"/>
          <a:ext cx="2111674" cy="117714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309469</xdr:colOff>
      <xdr:row>16</xdr:row>
      <xdr:rowOff>5014</xdr:rowOff>
    </xdr:from>
    <xdr:ext cx="184731" cy="201915"/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 txBox="1"/>
      </xdr:nvSpPr>
      <xdr:spPr>
        <a:xfrm rot="2505835">
          <a:off x="3357469" y="3391681"/>
          <a:ext cx="184731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700"/>
        </a:p>
      </xdr:txBody>
    </xdr:sp>
    <xdr:clientData/>
  </xdr:oneCellAnchor>
  <xdr:oneCellAnchor>
    <xdr:from>
      <xdr:col>4</xdr:col>
      <xdr:colOff>309468</xdr:colOff>
      <xdr:row>50</xdr:row>
      <xdr:rowOff>5014</xdr:rowOff>
    </xdr:from>
    <xdr:ext cx="184731" cy="201915"/>
    <xdr:sp macro="" textlink="">
      <xdr:nvSpPr>
        <xdr:cNvPr id="4" name="CuadroTexto 5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 txBox="1"/>
      </xdr:nvSpPr>
      <xdr:spPr>
        <a:xfrm rot="2505835">
          <a:off x="3357468" y="9530014"/>
          <a:ext cx="184731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700"/>
        </a:p>
      </xdr:txBody>
    </xdr:sp>
    <xdr:clientData/>
  </xdr:oneCellAnchor>
  <xdr:oneCellAnchor>
    <xdr:from>
      <xdr:col>4</xdr:col>
      <xdr:colOff>218580</xdr:colOff>
      <xdr:row>84</xdr:row>
      <xdr:rowOff>5014</xdr:rowOff>
    </xdr:from>
    <xdr:ext cx="366511" cy="201915"/>
    <xdr:sp macro="" textlink="">
      <xdr:nvSpPr>
        <xdr:cNvPr id="5" name="CuadroTexto 5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SpPr txBox="1"/>
      </xdr:nvSpPr>
      <xdr:spPr>
        <a:xfrm rot="2505835">
          <a:off x="3266580" y="3317597"/>
          <a:ext cx="366511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700"/>
            <a:t>C. 34</a:t>
          </a:r>
        </a:p>
      </xdr:txBody>
    </xdr:sp>
    <xdr:clientData/>
  </xdr:oneCellAnchor>
  <xdr:oneCellAnchor>
    <xdr:from>
      <xdr:col>4</xdr:col>
      <xdr:colOff>218580</xdr:colOff>
      <xdr:row>118</xdr:row>
      <xdr:rowOff>5014</xdr:rowOff>
    </xdr:from>
    <xdr:ext cx="366511" cy="201915"/>
    <xdr:sp macro="" textlink="">
      <xdr:nvSpPr>
        <xdr:cNvPr id="7" name="CuadroTexto 5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 txBox="1"/>
      </xdr:nvSpPr>
      <xdr:spPr>
        <a:xfrm rot="2505835">
          <a:off x="3266580" y="3317597"/>
          <a:ext cx="366511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700"/>
            <a:t>C. 34</a:t>
          </a:r>
        </a:p>
      </xdr:txBody>
    </xdr:sp>
    <xdr:clientData/>
  </xdr:oneCellAnchor>
  <xdr:oneCellAnchor>
    <xdr:from>
      <xdr:col>4</xdr:col>
      <xdr:colOff>218580</xdr:colOff>
      <xdr:row>152</xdr:row>
      <xdr:rowOff>5014</xdr:rowOff>
    </xdr:from>
    <xdr:ext cx="366511" cy="201915"/>
    <xdr:sp macro="" textlink="">
      <xdr:nvSpPr>
        <xdr:cNvPr id="8" name="CuadroTexto 5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SpPr txBox="1"/>
      </xdr:nvSpPr>
      <xdr:spPr>
        <a:xfrm rot="2505835">
          <a:off x="3266580" y="3317597"/>
          <a:ext cx="366511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700"/>
            <a:t>C. 34</a:t>
          </a:r>
        </a:p>
      </xdr:txBody>
    </xdr:sp>
    <xdr:clientData/>
  </xdr:oneCellAnchor>
  <xdr:twoCellAnchor editAs="oneCell">
    <xdr:from>
      <xdr:col>0</xdr:col>
      <xdr:colOff>169334</xdr:colOff>
      <xdr:row>73</xdr:row>
      <xdr:rowOff>95250</xdr:rowOff>
    </xdr:from>
    <xdr:to>
      <xdr:col>3</xdr:col>
      <xdr:colOff>439209</xdr:colOff>
      <xdr:row>89</xdr:row>
      <xdr:rowOff>847</xdr:rowOff>
    </xdr:to>
    <xdr:pic>
      <xdr:nvPicPr>
        <xdr:cNvPr id="13" name="0 Imagen">
          <a:extLst>
            <a:ext uri="{FF2B5EF4-FFF2-40B4-BE49-F238E27FC236}">
              <a16:creationId xmlns:a16="http://schemas.microsoft.com/office/drawing/2014/main" xmlns="" id="{00000000-0008-0000-0400-00000D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334" y="13938250"/>
          <a:ext cx="2555875" cy="251968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5</xdr:col>
      <xdr:colOff>465666</xdr:colOff>
      <xdr:row>74</xdr:row>
      <xdr:rowOff>21167</xdr:rowOff>
    </xdr:from>
    <xdr:to>
      <xdr:col>7</xdr:col>
      <xdr:colOff>2550583</xdr:colOff>
      <xdr:row>88</xdr:row>
      <xdr:rowOff>0</xdr:rowOff>
    </xdr:to>
    <xdr:pic>
      <xdr:nvPicPr>
        <xdr:cNvPr id="15" name="14 Imagen">
          <a:extLst>
            <a:ext uri="{FF2B5EF4-FFF2-40B4-BE49-F238E27FC236}">
              <a16:creationId xmlns:a16="http://schemas.microsoft.com/office/drawing/2014/main" xmlns="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5666" y="14022917"/>
          <a:ext cx="3608917" cy="227541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0</xdr:col>
      <xdr:colOff>529166</xdr:colOff>
      <xdr:row>5</xdr:row>
      <xdr:rowOff>74085</xdr:rowOff>
    </xdr:from>
    <xdr:to>
      <xdr:col>7</xdr:col>
      <xdr:colOff>2571749</xdr:colOff>
      <xdr:row>30</xdr:row>
      <xdr:rowOff>137583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66" y="1640418"/>
          <a:ext cx="7376583" cy="4106332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0</xdr:col>
      <xdr:colOff>126999</xdr:colOff>
      <xdr:row>39</xdr:row>
      <xdr:rowOff>105834</xdr:rowOff>
    </xdr:from>
    <xdr:to>
      <xdr:col>7</xdr:col>
      <xdr:colOff>2836332</xdr:colOff>
      <xdr:row>65</xdr:row>
      <xdr:rowOff>63500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99" y="8244417"/>
          <a:ext cx="8043333" cy="415925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161926</xdr:colOff>
      <xdr:row>5</xdr:row>
      <xdr:rowOff>76200</xdr:rowOff>
    </xdr:from>
    <xdr:to>
      <xdr:col>3</xdr:col>
      <xdr:colOff>266701</xdr:colOff>
      <xdr:row>16</xdr:row>
      <xdr:rowOff>95025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6" y="2038350"/>
          <a:ext cx="2533650" cy="1800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0</xdr:col>
      <xdr:colOff>123825</xdr:colOff>
      <xdr:row>17</xdr:row>
      <xdr:rowOff>76200</xdr:rowOff>
    </xdr:from>
    <xdr:to>
      <xdr:col>3</xdr:col>
      <xdr:colOff>276225</xdr:colOff>
      <xdr:row>28</xdr:row>
      <xdr:rowOff>95025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3981450"/>
          <a:ext cx="2581275" cy="1800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0</xdr:col>
      <xdr:colOff>85725</xdr:colOff>
      <xdr:row>29</xdr:row>
      <xdr:rowOff>95250</xdr:rowOff>
    </xdr:from>
    <xdr:to>
      <xdr:col>3</xdr:col>
      <xdr:colOff>295275</xdr:colOff>
      <xdr:row>40</xdr:row>
      <xdr:rowOff>114075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5943600"/>
          <a:ext cx="2638425" cy="1800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3</xdr:col>
      <xdr:colOff>438150</xdr:colOff>
      <xdr:row>5</xdr:row>
      <xdr:rowOff>85725</xdr:rowOff>
    </xdr:from>
    <xdr:to>
      <xdr:col>6</xdr:col>
      <xdr:colOff>609600</xdr:colOff>
      <xdr:row>16</xdr:row>
      <xdr:rowOff>104550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7025" y="2047875"/>
          <a:ext cx="2457450" cy="1800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3</xdr:col>
      <xdr:colOff>428626</xdr:colOff>
      <xdr:row>17</xdr:row>
      <xdr:rowOff>95250</xdr:rowOff>
    </xdr:from>
    <xdr:to>
      <xdr:col>6</xdr:col>
      <xdr:colOff>647700</xdr:colOff>
      <xdr:row>28</xdr:row>
      <xdr:rowOff>114075</xdr:rowOff>
    </xdr:to>
    <xdr:pic>
      <xdr:nvPicPr>
        <xdr:cNvPr id="10" name="9 Imagen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1" y="4000500"/>
          <a:ext cx="2505074" cy="1800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3</xdr:col>
      <xdr:colOff>438150</xdr:colOff>
      <xdr:row>29</xdr:row>
      <xdr:rowOff>95250</xdr:rowOff>
    </xdr:from>
    <xdr:to>
      <xdr:col>6</xdr:col>
      <xdr:colOff>634384</xdr:colOff>
      <xdr:row>40</xdr:row>
      <xdr:rowOff>114075</xdr:rowOff>
    </xdr:to>
    <xdr:pic>
      <xdr:nvPicPr>
        <xdr:cNvPr id="11" name="10 Imagen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7025" y="5943600"/>
          <a:ext cx="2482234" cy="1800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EVNA1801\SYS\USER\PROGR\INGBECE\FORMAT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BASICOS"/>
      <sheetName val="PRESUPUESTO"/>
      <sheetName val="CROQUIS"/>
      <sheetName val="CALENDARIO"/>
      <sheetName val="CARUCONAC (2)"/>
      <sheetName val="CAMINOS A CARGO (2)"/>
      <sheetName val="PROGRAMACION 99"/>
      <sheetName val="FORMATO-INE"/>
      <sheetName val="FORMATO FISM"/>
      <sheetName val="FISE"/>
      <sheetName val="FAM"/>
      <sheetName val="FASSA"/>
      <sheetName val="I.E"/>
      <sheetName val="PAFEF"/>
      <sheetName val="FASP"/>
      <sheetName val="COMPL-INE"/>
      <sheetName val="COMPL-FISM"/>
      <sheetName val="FOR-FINIQUITO EXP"/>
      <sheetName val="SJ-HUEJO"/>
      <sheetName val="INE"/>
      <sheetName val="FISM"/>
      <sheetName val=" FISE 1"/>
      <sheetName val="Gráfico1"/>
      <sheetName val="INE (2)"/>
      <sheetName val="COMPL-INE (2)"/>
      <sheetName val="FASP (2)"/>
      <sheetName val="aula buenaveantura"/>
      <sheetName val="INF.COMPL."/>
      <sheetName val="ALCANT. AHUMA."/>
      <sheetName val="HOSPIT.JIMENEZ"/>
      <sheetName val="ESC.JUAREZ"/>
      <sheetName val="lopez sist.riego"/>
      <sheetName val="ALCANT. MATAMOROS "/>
      <sheetName val="COMPL FISM"/>
      <sheetName val="TEMOSACHI  DISP MEDISO"/>
      <sheetName val="DES.RURAL"/>
      <sheetName val="FORM INE"/>
      <sheetName val="CIRCUITO TV"/>
      <sheetName val="TEM.VADO 10 DE MAY."/>
      <sheetName val="TEMOSACHI VADO LA CONCHA"/>
      <sheetName val="CASA HOGAR SAN VICENTE"/>
      <sheetName val="SIST TRANS.TEMOSACHI"/>
      <sheetName val="CANCHAS MPIO .TEMOSACHI"/>
      <sheetName val="CONST.AULA #8419"/>
      <sheetName val="CANCHAS TEMO.VARIAS"/>
      <sheetName val="HOSP. INF.JUAREZ"/>
      <sheetName val="EDIF.CAM BUENA."/>
      <sheetName val="FCO. JAVIER TEMPLO TEMOSCHII"/>
      <sheetName val="lag. oxid. buenav."/>
      <sheetName val="EX-HACIENDA EL CARMEN"/>
      <sheetName val="SINIEST. COLIMA"/>
      <sheetName val="FISM (2)"/>
      <sheetName val="sist. riego DIF"/>
      <sheetName val="DESPENSAS TARAH."/>
      <sheetName val="ALUM. IGLESIA"/>
      <sheetName val="concentrado 20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M34"/>
  <sheetViews>
    <sheetView view="pageBreakPreview" zoomScale="106" zoomScaleNormal="100" zoomScaleSheetLayoutView="106" workbookViewId="0">
      <selection activeCell="D7" sqref="D7:J7"/>
    </sheetView>
  </sheetViews>
  <sheetFormatPr baseColWidth="10" defaultColWidth="11.42578125" defaultRowHeight="12.75" x14ac:dyDescent="0.2"/>
  <cols>
    <col min="4" max="4" width="14.140625" bestFit="1" customWidth="1"/>
  </cols>
  <sheetData>
    <row r="1" spans="1:13" x14ac:dyDescent="0.2">
      <c r="A1" s="183" t="s">
        <v>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</row>
    <row r="2" spans="1:13" x14ac:dyDescent="0.2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</row>
    <row r="3" spans="1:13" x14ac:dyDescent="0.2">
      <c r="A3" s="183"/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</row>
    <row r="4" spans="1:13" x14ac:dyDescent="0.2">
      <c r="A4" s="183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</row>
    <row r="7" spans="1:13" ht="112.5" customHeight="1" x14ac:dyDescent="0.2">
      <c r="D7" s="188" t="s">
        <v>1</v>
      </c>
      <c r="E7" s="188"/>
      <c r="F7" s="188"/>
      <c r="G7" s="188"/>
      <c r="H7" s="188"/>
      <c r="I7" s="188"/>
      <c r="J7" s="188"/>
    </row>
    <row r="8" spans="1:13" ht="12.75" customHeight="1" x14ac:dyDescent="0.2">
      <c r="D8" s="68"/>
      <c r="E8" s="68"/>
      <c r="F8" s="68"/>
      <c r="G8" s="68"/>
      <c r="H8" s="68"/>
      <c r="I8" s="68"/>
      <c r="J8" s="68"/>
    </row>
    <row r="9" spans="1:13" ht="54" customHeight="1" x14ac:dyDescent="0.2">
      <c r="B9" s="184" t="s">
        <v>2</v>
      </c>
      <c r="C9" s="184"/>
      <c r="D9" s="185" t="str">
        <f>PRESUPUESTO!B3</f>
        <v>CONSTRUCCION DE BANQUETAS Y GUARNICIONES EN CALLES DE LA  COLONIA REVOLUCION A BASE DE:  CONCRETO  DE 8.00 CMS DE ESPESOR EN BANQUETAS  Y GUARNICIONES  CON  SECCION  DE 20 x 15 x 30 CMS.</v>
      </c>
      <c r="E9" s="186"/>
      <c r="F9" s="186"/>
      <c r="G9" s="186"/>
      <c r="H9" s="186"/>
      <c r="I9" s="186"/>
      <c r="J9" s="186"/>
      <c r="K9" s="186"/>
      <c r="L9" s="186"/>
    </row>
    <row r="11" spans="1:13" ht="27.75" customHeight="1" x14ac:dyDescent="0.2">
      <c r="A11" s="177" t="s">
        <v>3</v>
      </c>
      <c r="B11" s="177"/>
      <c r="C11" s="177"/>
      <c r="D11" s="187" t="s">
        <v>4</v>
      </c>
      <c r="E11" s="187"/>
      <c r="F11" s="187"/>
      <c r="G11" s="187"/>
      <c r="H11" s="187"/>
      <c r="I11" s="187"/>
      <c r="J11" s="187"/>
      <c r="K11" s="187"/>
      <c r="L11" s="187"/>
    </row>
    <row r="12" spans="1:13" ht="18" x14ac:dyDescent="0.2">
      <c r="A12" s="161"/>
      <c r="B12" s="161"/>
      <c r="C12" s="161"/>
      <c r="D12" s="80"/>
      <c r="E12" s="80"/>
      <c r="F12" s="80"/>
      <c r="G12" s="80"/>
      <c r="H12" s="80"/>
      <c r="I12" s="80"/>
      <c r="J12" s="80"/>
      <c r="K12" s="80"/>
      <c r="L12" s="80"/>
    </row>
    <row r="13" spans="1:13" ht="15" x14ac:dyDescent="0.2">
      <c r="C13" s="76" t="s">
        <v>5</v>
      </c>
      <c r="D13" s="72">
        <f>PRESUPUESTO!D32</f>
        <v>11684</v>
      </c>
      <c r="E13" s="77" t="s">
        <v>6</v>
      </c>
      <c r="F13" s="61"/>
    </row>
    <row r="14" spans="1:13" ht="15" x14ac:dyDescent="0.2">
      <c r="C14" s="76" t="s">
        <v>5</v>
      </c>
      <c r="D14" s="72">
        <f>PRESUPUESTO!D27</f>
        <v>11684</v>
      </c>
      <c r="E14" s="77" t="s">
        <v>7</v>
      </c>
      <c r="F14" s="61"/>
    </row>
    <row r="15" spans="1:13" ht="15" x14ac:dyDescent="0.2">
      <c r="C15" s="76"/>
      <c r="D15" s="72"/>
      <c r="E15" s="77"/>
      <c r="F15" s="61"/>
    </row>
    <row r="16" spans="1:13" ht="15" x14ac:dyDescent="0.2">
      <c r="C16" s="76"/>
      <c r="D16" s="72"/>
      <c r="E16" s="77"/>
      <c r="F16" s="61"/>
    </row>
    <row r="17" spans="1:12" ht="15" x14ac:dyDescent="0.2">
      <c r="C17" s="76"/>
      <c r="D17" s="72"/>
      <c r="E17" s="77"/>
      <c r="F17" s="61"/>
    </row>
    <row r="18" spans="1:12" ht="15" x14ac:dyDescent="0.2">
      <c r="C18" s="76"/>
      <c r="D18" s="72"/>
      <c r="E18" s="61"/>
    </row>
    <row r="19" spans="1:12" ht="0.75" customHeight="1" x14ac:dyDescent="0.2">
      <c r="B19" s="177" t="s">
        <v>8</v>
      </c>
      <c r="C19" s="177"/>
      <c r="D19" s="179"/>
      <c r="E19" s="179"/>
    </row>
    <row r="20" spans="1:12" ht="0.75" customHeight="1" x14ac:dyDescent="0.2">
      <c r="B20" s="177" t="s">
        <v>9</v>
      </c>
      <c r="C20" s="177"/>
      <c r="D20" s="179"/>
      <c r="E20" s="179"/>
    </row>
    <row r="22" spans="1:12" ht="18" x14ac:dyDescent="0.2">
      <c r="A22" s="177" t="s">
        <v>10</v>
      </c>
      <c r="B22" s="177"/>
      <c r="C22" s="177"/>
      <c r="D22" s="62">
        <v>6</v>
      </c>
      <c r="E22" s="63" t="s">
        <v>11</v>
      </c>
      <c r="I22" s="180"/>
      <c r="J22" s="180"/>
      <c r="K22" s="180"/>
      <c r="L22" s="180"/>
    </row>
    <row r="24" spans="1:12" ht="18" x14ac:dyDescent="0.25">
      <c r="A24" s="177" t="s">
        <v>12</v>
      </c>
      <c r="B24" s="177"/>
      <c r="C24" s="177"/>
      <c r="D24" s="181">
        <f>PRESUPUESTO!F37</f>
        <v>4743704</v>
      </c>
      <c r="E24" s="181"/>
      <c r="F24" s="182" t="s">
        <v>13</v>
      </c>
      <c r="G24" s="182"/>
    </row>
    <row r="26" spans="1:12" ht="18" x14ac:dyDescent="0.2">
      <c r="A26" s="177" t="s">
        <v>14</v>
      </c>
      <c r="B26" s="177"/>
      <c r="C26" s="177"/>
      <c r="D26" s="64">
        <v>140000</v>
      </c>
      <c r="E26" s="61" t="s">
        <v>15</v>
      </c>
    </row>
    <row r="28" spans="1:12" ht="18" x14ac:dyDescent="0.25">
      <c r="A28" s="177" t="s">
        <v>16</v>
      </c>
      <c r="B28" s="177"/>
      <c r="C28" s="177"/>
      <c r="E28" s="174" t="s">
        <v>17</v>
      </c>
      <c r="F28" s="174"/>
      <c r="G28" s="66"/>
      <c r="H28" s="174" t="s">
        <v>18</v>
      </c>
      <c r="I28" s="174"/>
      <c r="J28" s="66"/>
      <c r="K28" s="174" t="s">
        <v>19</v>
      </c>
      <c r="L28" s="174"/>
    </row>
    <row r="29" spans="1:12" ht="18" x14ac:dyDescent="0.25">
      <c r="E29" s="175"/>
      <c r="F29" s="175"/>
      <c r="G29" s="67"/>
      <c r="H29" s="175"/>
      <c r="I29" s="175"/>
      <c r="J29" s="67"/>
      <c r="K29" s="175">
        <f>D24</f>
        <v>4743704</v>
      </c>
      <c r="L29" s="175"/>
    </row>
    <row r="32" spans="1:12" ht="18" x14ac:dyDescent="0.25">
      <c r="A32" s="177" t="s">
        <v>20</v>
      </c>
      <c r="B32" s="177"/>
      <c r="C32" s="177"/>
      <c r="D32" s="65" t="s">
        <v>21</v>
      </c>
      <c r="F32" s="176" t="s">
        <v>22</v>
      </c>
      <c r="G32" s="176"/>
      <c r="H32" s="75" t="s">
        <v>23</v>
      </c>
      <c r="I32" s="176" t="s">
        <v>24</v>
      </c>
      <c r="J32" s="176"/>
      <c r="K32" s="178" t="s">
        <v>25</v>
      </c>
      <c r="L32" s="178"/>
    </row>
    <row r="34" spans="1:13" ht="25.5" customHeight="1" x14ac:dyDescent="0.2">
      <c r="A34" s="172" t="s">
        <v>22</v>
      </c>
      <c r="B34" s="172"/>
      <c r="C34" s="172" t="s">
        <v>26</v>
      </c>
      <c r="D34" s="173" t="s">
        <v>27</v>
      </c>
      <c r="E34" s="173"/>
      <c r="F34" s="173"/>
      <c r="G34" s="173"/>
      <c r="H34" s="173"/>
      <c r="I34" s="173"/>
      <c r="J34" s="173"/>
      <c r="K34" s="173"/>
      <c r="L34" s="173"/>
      <c r="M34" s="173"/>
    </row>
  </sheetData>
  <mergeCells count="29">
    <mergeCell ref="A1:M4"/>
    <mergeCell ref="B9:C9"/>
    <mergeCell ref="D9:L9"/>
    <mergeCell ref="A11:C11"/>
    <mergeCell ref="D11:L11"/>
    <mergeCell ref="D7:J7"/>
    <mergeCell ref="A22:C22"/>
    <mergeCell ref="A28:C28"/>
    <mergeCell ref="D19:E19"/>
    <mergeCell ref="B20:C20"/>
    <mergeCell ref="I22:L22"/>
    <mergeCell ref="A24:C24"/>
    <mergeCell ref="A26:C26"/>
    <mergeCell ref="D24:E24"/>
    <mergeCell ref="F24:G24"/>
    <mergeCell ref="B19:C19"/>
    <mergeCell ref="D20:E20"/>
    <mergeCell ref="A34:C34"/>
    <mergeCell ref="D34:M34"/>
    <mergeCell ref="H28:I28"/>
    <mergeCell ref="K28:L28"/>
    <mergeCell ref="E29:F29"/>
    <mergeCell ref="E28:F28"/>
    <mergeCell ref="K29:L29"/>
    <mergeCell ref="F32:G32"/>
    <mergeCell ref="H29:I29"/>
    <mergeCell ref="A32:C32"/>
    <mergeCell ref="I32:J32"/>
    <mergeCell ref="K32:L32"/>
  </mergeCells>
  <printOptions horizontalCentered="1"/>
  <pageMargins left="0.70866141732283472" right="0.70866141732283472" top="0.39370078740157483" bottom="0.55000000000000004" header="0.31496062992125984" footer="0.55000000000000004"/>
  <pageSetup paperSize="9" scale="84" orientation="landscape" r:id="rId1"/>
  <headerFooter>
    <oddFooter>&amp;RFebrero 2017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X17"/>
  <sheetViews>
    <sheetView view="pageBreakPreview" zoomScale="70" zoomScaleNormal="100" zoomScaleSheetLayoutView="70" zoomScalePageLayoutView="90" workbookViewId="0">
      <selection activeCell="C8" sqref="C8"/>
    </sheetView>
  </sheetViews>
  <sheetFormatPr baseColWidth="10" defaultColWidth="11.42578125" defaultRowHeight="12.75" x14ac:dyDescent="0.2"/>
  <cols>
    <col min="1" max="1" width="14.7109375" style="18" customWidth="1"/>
    <col min="2" max="2" width="25.85546875" style="18" customWidth="1"/>
    <col min="3" max="8" width="28" style="18" customWidth="1"/>
    <col min="9" max="9" width="18.7109375" style="18" customWidth="1"/>
    <col min="10" max="10" width="13.140625" style="18" customWidth="1"/>
    <col min="11" max="11" width="14.7109375" style="18" customWidth="1"/>
    <col min="12" max="12" width="13.85546875" style="18" customWidth="1"/>
    <col min="13" max="16384" width="11.42578125" style="18"/>
  </cols>
  <sheetData>
    <row r="1" spans="1:258" ht="21.95" customHeight="1" x14ac:dyDescent="0.2">
      <c r="A1" s="13" t="s">
        <v>28</v>
      </c>
      <c r="B1" s="189" t="str">
        <f>PRESUPUESTO!B1</f>
        <v xml:space="preserve">CHIHUAHUA </v>
      </c>
      <c r="C1" s="189"/>
      <c r="D1" s="189"/>
      <c r="E1" s="189"/>
      <c r="F1" s="189"/>
      <c r="G1" s="162"/>
      <c r="H1" s="162"/>
      <c r="I1" s="13"/>
      <c r="J1" s="13"/>
      <c r="K1" s="1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</row>
    <row r="2" spans="1:258" ht="21.95" customHeight="1" x14ac:dyDescent="0.2">
      <c r="A2" s="13" t="s">
        <v>29</v>
      </c>
      <c r="B2" s="15" t="str">
        <f>PRESUPUESTO!B2</f>
        <v>CHIHUAHUA, CHIH.</v>
      </c>
      <c r="C2" s="16"/>
      <c r="D2" s="16"/>
      <c r="E2" s="16"/>
      <c r="F2" s="16"/>
      <c r="G2" s="16"/>
      <c r="H2" s="16"/>
      <c r="I2" s="13"/>
      <c r="J2" s="13"/>
      <c r="K2" s="13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</row>
    <row r="3" spans="1:258" ht="37.5" customHeight="1" x14ac:dyDescent="0.2">
      <c r="A3" s="13" t="s">
        <v>30</v>
      </c>
      <c r="B3" s="190" t="str">
        <f>PRESUPUESTO!B3</f>
        <v>CONSTRUCCION DE BANQUETAS Y GUARNICIONES EN CALLES DE LA  COLONIA REVOLUCION A BASE DE:  CONCRETO  DE 8.00 CMS DE ESPESOR EN BANQUETAS  Y GUARNICIONES  CON  SECCION  DE 20 x 15 x 30 CMS.</v>
      </c>
      <c r="C3" s="190"/>
      <c r="D3" s="190"/>
      <c r="E3" s="190"/>
      <c r="F3" s="190"/>
      <c r="G3" s="190"/>
      <c r="H3" s="190"/>
      <c r="I3" s="190"/>
      <c r="J3" s="190"/>
      <c r="K3" s="190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</row>
    <row r="4" spans="1:258" ht="15.75" thickBo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</row>
    <row r="5" spans="1:258" ht="30" customHeight="1" thickBot="1" x14ac:dyDescent="0.25">
      <c r="A5" s="191" t="s">
        <v>31</v>
      </c>
      <c r="B5" s="192"/>
      <c r="C5" s="192"/>
      <c r="D5" s="192"/>
      <c r="E5" s="192"/>
      <c r="F5" s="192"/>
      <c r="G5" s="192"/>
      <c r="H5" s="192"/>
      <c r="I5" s="192"/>
      <c r="J5" s="192"/>
      <c r="K5" s="193"/>
    </row>
    <row r="6" spans="1:258" ht="18" x14ac:dyDescent="0.2">
      <c r="A6" s="194" t="s">
        <v>32</v>
      </c>
      <c r="B6" s="195"/>
      <c r="C6" s="201" t="s">
        <v>11</v>
      </c>
      <c r="D6" s="202"/>
      <c r="E6" s="202"/>
      <c r="F6" s="202"/>
      <c r="G6" s="202"/>
      <c r="H6" s="202"/>
      <c r="I6" s="194" t="s">
        <v>33</v>
      </c>
      <c r="J6" s="199" t="s">
        <v>34</v>
      </c>
      <c r="K6" s="200"/>
    </row>
    <row r="7" spans="1:258" ht="18" x14ac:dyDescent="0.2">
      <c r="A7" s="196"/>
      <c r="B7" s="197"/>
      <c r="C7" s="163">
        <v>1</v>
      </c>
      <c r="D7" s="129">
        <v>2</v>
      </c>
      <c r="E7" s="129">
        <v>3</v>
      </c>
      <c r="F7" s="19">
        <v>4</v>
      </c>
      <c r="G7" s="164">
        <v>5</v>
      </c>
      <c r="H7" s="164">
        <v>6</v>
      </c>
      <c r="I7" s="198"/>
      <c r="J7" s="20" t="s">
        <v>35</v>
      </c>
      <c r="K7" s="21" t="s">
        <v>36</v>
      </c>
    </row>
    <row r="8" spans="1:258" ht="139.5" customHeight="1" thickBot="1" x14ac:dyDescent="0.25">
      <c r="A8" s="208" t="str">
        <f>+B3</f>
        <v>CONSTRUCCION DE BANQUETAS Y GUARNICIONES EN CALLES DE LA  COLONIA REVOLUCION A BASE DE:  CONCRETO  DE 8.00 CMS DE ESPESOR EN BANQUETAS  Y GUARNICIONES  CON  SECCION  DE 20 x 15 x 30 CMS.</v>
      </c>
      <c r="B8" s="209"/>
      <c r="C8" s="130">
        <f>I8*30%</f>
        <v>1423111.2</v>
      </c>
      <c r="D8" s="131">
        <f>I8*0.14</f>
        <v>664118.56000000006</v>
      </c>
      <c r="E8" s="131">
        <f>I8*0.14</f>
        <v>664118.56000000006</v>
      </c>
      <c r="F8" s="132">
        <f>I8*14%</f>
        <v>664118.56000000006</v>
      </c>
      <c r="G8" s="132">
        <f>I8*14%</f>
        <v>664118.56000000006</v>
      </c>
      <c r="H8" s="132">
        <f>I8*14%</f>
        <v>664118.56000000006</v>
      </c>
      <c r="I8" s="22">
        <f>+I9</f>
        <v>4743704</v>
      </c>
      <c r="J8" s="78">
        <f>I8/I9</f>
        <v>1</v>
      </c>
      <c r="K8" s="60">
        <f>J8</f>
        <v>1</v>
      </c>
    </row>
    <row r="9" spans="1:258" ht="20.100000000000001" customHeight="1" x14ac:dyDescent="0.2">
      <c r="A9" s="23"/>
      <c r="B9" s="24" t="s">
        <v>37</v>
      </c>
      <c r="C9" s="133">
        <v>0.3</v>
      </c>
      <c r="D9" s="134">
        <v>0.14000000000000001</v>
      </c>
      <c r="E9" s="134">
        <v>0.14000000000000001</v>
      </c>
      <c r="F9" s="134">
        <v>0.14000000000000001</v>
      </c>
      <c r="G9" s="134">
        <v>0.14000000000000001</v>
      </c>
      <c r="H9" s="134">
        <v>0.14000000000000001</v>
      </c>
      <c r="I9" s="206">
        <f>+PRESUPUESTO!F37</f>
        <v>4743704</v>
      </c>
      <c r="J9" s="203">
        <f>+J8</f>
        <v>1</v>
      </c>
      <c r="K9" s="23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  <c r="HG9" s="25"/>
      <c r="HH9" s="25"/>
      <c r="HI9" s="25"/>
      <c r="HJ9" s="25"/>
      <c r="HK9" s="25"/>
      <c r="HL9" s="25"/>
      <c r="HM9" s="25"/>
      <c r="HN9" s="25"/>
      <c r="HO9" s="25"/>
      <c r="HP9" s="25"/>
      <c r="HQ9" s="25"/>
      <c r="HR9" s="25"/>
      <c r="HS9" s="25"/>
      <c r="HT9" s="25"/>
      <c r="HU9" s="25"/>
      <c r="HV9" s="25"/>
      <c r="HW9" s="25"/>
      <c r="HX9" s="25"/>
      <c r="HY9" s="25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  <c r="IU9" s="25"/>
      <c r="IV9" s="25"/>
      <c r="IW9" s="25"/>
      <c r="IX9" s="25"/>
    </row>
    <row r="10" spans="1:258" ht="20.100000000000001" customHeight="1" thickBot="1" x14ac:dyDescent="0.25">
      <c r="A10" s="25"/>
      <c r="B10" s="26" t="s">
        <v>36</v>
      </c>
      <c r="C10" s="135">
        <f>C9</f>
        <v>0.3</v>
      </c>
      <c r="D10" s="136">
        <f>C10+D9</f>
        <v>0.44</v>
      </c>
      <c r="E10" s="136">
        <f>D10+E9</f>
        <v>0.58000000000000007</v>
      </c>
      <c r="F10" s="136">
        <f>E10+F9</f>
        <v>0.72000000000000008</v>
      </c>
      <c r="G10" s="136">
        <f>F10+G9</f>
        <v>0.8600000000000001</v>
      </c>
      <c r="H10" s="137">
        <f>G10+H9</f>
        <v>1</v>
      </c>
      <c r="I10" s="207"/>
      <c r="J10" s="204"/>
      <c r="K10" s="23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5"/>
      <c r="HW10" s="25"/>
      <c r="HX10" s="25"/>
      <c r="HY10" s="25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5"/>
      <c r="IW10" s="25"/>
      <c r="IX10" s="25"/>
    </row>
    <row r="11" spans="1:258" ht="18.75" customHeight="1" thickBot="1" x14ac:dyDescent="0.25">
      <c r="A11" s="27"/>
      <c r="B11" s="27"/>
    </row>
    <row r="12" spans="1:258" ht="30" customHeight="1" thickBot="1" x14ac:dyDescent="0.25">
      <c r="B12" s="210" t="s">
        <v>38</v>
      </c>
      <c r="C12" s="211"/>
      <c r="D12" s="211"/>
      <c r="E12" s="211"/>
      <c r="F12" s="211"/>
      <c r="G12" s="211"/>
      <c r="H12" s="212"/>
      <c r="I12" s="28"/>
    </row>
    <row r="13" spans="1:258" ht="30" customHeight="1" x14ac:dyDescent="0.2">
      <c r="A13" s="17"/>
      <c r="B13" s="92" t="s">
        <v>35</v>
      </c>
      <c r="C13" s="93">
        <f>SUM(C8:C8)</f>
        <v>1423111.2</v>
      </c>
      <c r="D13" s="93">
        <f t="shared" ref="D13:G13" si="0">SUM(D8:D8)</f>
        <v>664118.56000000006</v>
      </c>
      <c r="E13" s="93">
        <f t="shared" si="0"/>
        <v>664118.56000000006</v>
      </c>
      <c r="F13" s="93">
        <f t="shared" si="0"/>
        <v>664118.56000000006</v>
      </c>
      <c r="G13" s="93">
        <f t="shared" si="0"/>
        <v>664118.56000000006</v>
      </c>
      <c r="H13" s="158">
        <f t="shared" ref="H13" si="1">+H8</f>
        <v>664118.56000000006</v>
      </c>
      <c r="I13" s="29"/>
      <c r="J13" s="17"/>
      <c r="K13" s="17"/>
      <c r="L13" s="56"/>
      <c r="M13" s="56"/>
      <c r="N13" s="56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</row>
    <row r="14" spans="1:258" ht="30" customHeight="1" thickBot="1" x14ac:dyDescent="0.25">
      <c r="A14" s="17"/>
      <c r="B14" s="94" t="s">
        <v>36</v>
      </c>
      <c r="C14" s="95">
        <f>C13</f>
        <v>1423111.2</v>
      </c>
      <c r="D14" s="95">
        <f>C14+D13</f>
        <v>2087229.76</v>
      </c>
      <c r="E14" s="95">
        <f>E13+D14</f>
        <v>2751348.3200000003</v>
      </c>
      <c r="F14" s="95">
        <f>F13+E14</f>
        <v>3415466.8800000004</v>
      </c>
      <c r="G14" s="95">
        <f>G13+F14</f>
        <v>4079585.4400000004</v>
      </c>
      <c r="H14" s="159">
        <f>H13+G14</f>
        <v>4743704</v>
      </c>
      <c r="I14" s="30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</row>
    <row r="15" spans="1:258" ht="30" customHeight="1" x14ac:dyDescent="0.2">
      <c r="A15" s="17"/>
      <c r="B15" s="73"/>
      <c r="C15" s="74"/>
      <c r="D15" s="74"/>
      <c r="E15" s="74"/>
      <c r="F15" s="74"/>
      <c r="G15" s="74"/>
      <c r="H15" s="74"/>
      <c r="I15" s="30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</row>
    <row r="16" spans="1:258" ht="21" customHeight="1" x14ac:dyDescent="0.2"/>
    <row r="17" spans="1:5" ht="18" x14ac:dyDescent="0.25">
      <c r="A17" s="205" t="s">
        <v>39</v>
      </c>
      <c r="B17" s="205"/>
      <c r="C17" s="205"/>
      <c r="D17" s="165"/>
      <c r="E17" s="165"/>
    </row>
  </sheetData>
  <mergeCells count="12">
    <mergeCell ref="J9:J10"/>
    <mergeCell ref="A17:C17"/>
    <mergeCell ref="I9:I10"/>
    <mergeCell ref="A8:B8"/>
    <mergeCell ref="B12:H12"/>
    <mergeCell ref="B1:F1"/>
    <mergeCell ref="B3:K3"/>
    <mergeCell ref="A5:K5"/>
    <mergeCell ref="A6:B7"/>
    <mergeCell ref="I6:I7"/>
    <mergeCell ref="J6:K6"/>
    <mergeCell ref="C6:H6"/>
  </mergeCells>
  <printOptions horizontalCentered="1"/>
  <pageMargins left="0.99" right="0.39370078740157483" top="1.1811023622047245" bottom="0.78740157480314965" header="0.31496062992125984" footer="0.59055118110236227"/>
  <pageSetup paperSize="9" scale="52" orientation="landscape" r:id="rId1"/>
  <headerFooter>
    <oddFooter>&amp;CPágina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view="pageBreakPreview" topLeftCell="A7" zoomScaleNormal="100" zoomScaleSheetLayoutView="100" workbookViewId="0">
      <selection activeCell="E8" sqref="E8"/>
    </sheetView>
  </sheetViews>
  <sheetFormatPr baseColWidth="10" defaultColWidth="11.42578125" defaultRowHeight="12.75" x14ac:dyDescent="0.2"/>
  <cols>
    <col min="1" max="1" width="12.7109375" style="6" customWidth="1"/>
    <col min="2" max="2" width="60.7109375" style="6" customWidth="1"/>
    <col min="3" max="3" width="22.85546875" style="6" customWidth="1"/>
    <col min="4" max="4" width="11.85546875" style="6" bestFit="1" customWidth="1"/>
    <col min="5" max="16384" width="11.42578125" style="6"/>
  </cols>
  <sheetData>
    <row r="1" spans="1:5" s="1" customFormat="1" ht="18" x14ac:dyDescent="0.2">
      <c r="A1" s="7" t="s">
        <v>28</v>
      </c>
      <c r="B1" s="31" t="str">
        <f>PRESUPUESTO!B1</f>
        <v xml:space="preserve">CHIHUAHUA </v>
      </c>
      <c r="C1" s="32"/>
    </row>
    <row r="2" spans="1:5" s="1" customFormat="1" ht="18" x14ac:dyDescent="0.2">
      <c r="A2" s="7" t="s">
        <v>29</v>
      </c>
      <c r="B2" s="33" t="str">
        <f>PRESUPUESTO!B2</f>
        <v>CHIHUAHUA, CHIH.</v>
      </c>
      <c r="C2" s="34"/>
    </row>
    <row r="3" spans="1:5" s="1" customFormat="1" ht="51.75" customHeight="1" x14ac:dyDescent="0.2">
      <c r="A3" s="2" t="s">
        <v>40</v>
      </c>
      <c r="B3" s="213" t="str">
        <f>PRESUPUESTO!B3</f>
        <v>CONSTRUCCION DE BANQUETAS Y GUARNICIONES EN CALLES DE LA  COLONIA REVOLUCION A BASE DE:  CONCRETO  DE 8.00 CMS DE ESPESOR EN BANQUETAS  Y GUARNICIONES  CON  SECCION  DE 20 x 15 x 30 CMS.</v>
      </c>
      <c r="C3" s="214"/>
    </row>
    <row r="4" spans="1:5" ht="15" x14ac:dyDescent="0.2">
      <c r="A4" s="2"/>
      <c r="B4" s="35"/>
      <c r="C4" s="1" t="s">
        <v>41</v>
      </c>
    </row>
    <row r="5" spans="1:5" ht="48.75" x14ac:dyDescent="0.2">
      <c r="A5" s="215" t="s">
        <v>42</v>
      </c>
      <c r="B5" s="215"/>
      <c r="C5" s="215"/>
    </row>
    <row r="6" spans="1:5" ht="25.5" x14ac:dyDescent="0.2">
      <c r="A6" s="36"/>
      <c r="B6" s="36"/>
      <c r="C6" s="36"/>
    </row>
    <row r="7" spans="1:5" s="39" customFormat="1" x14ac:dyDescent="0.2">
      <c r="A7" s="5"/>
      <c r="B7" s="37" t="s">
        <v>32</v>
      </c>
      <c r="C7" s="38" t="s">
        <v>33</v>
      </c>
    </row>
    <row r="8" spans="1:5" s="39" customFormat="1" ht="70.5" customHeight="1" x14ac:dyDescent="0.2">
      <c r="A8" s="55"/>
      <c r="B8" s="127" t="str">
        <f>PRESUPUESTO!B3:F3</f>
        <v>CONSTRUCCION DE BANQUETAS Y GUARNICIONES EN CALLES DE LA  COLONIA REVOLUCION A BASE DE:  CONCRETO  DE 8.00 CMS DE ESPESOR EN BANQUETAS  Y GUARNICIONES  CON  SECCION  DE 20 x 15 x 30 CMS.</v>
      </c>
    </row>
    <row r="9" spans="1:5" s="39" customFormat="1" ht="30.75" customHeight="1" x14ac:dyDescent="0.2">
      <c r="A9" s="55"/>
      <c r="B9" s="59"/>
    </row>
    <row r="10" spans="1:5" s="41" customFormat="1" ht="18" x14ac:dyDescent="0.25">
      <c r="A10" s="40" t="s">
        <v>41</v>
      </c>
      <c r="B10" s="54" t="s">
        <v>43</v>
      </c>
      <c r="C10" s="70"/>
      <c r="D10" s="57"/>
      <c r="E10" s="58"/>
    </row>
    <row r="11" spans="1:5" s="41" customFormat="1" ht="64.5" customHeight="1" x14ac:dyDescent="0.25">
      <c r="A11" s="40" t="s">
        <v>41</v>
      </c>
      <c r="B11" s="128" t="s">
        <v>44</v>
      </c>
      <c r="C11" s="70">
        <f>+PRESUPUESTO!F35</f>
        <v>4089400</v>
      </c>
      <c r="D11" s="57"/>
      <c r="E11" s="58"/>
    </row>
    <row r="12" spans="1:5" s="41" customFormat="1" ht="18" x14ac:dyDescent="0.25">
      <c r="A12" s="40"/>
      <c r="B12" s="54"/>
      <c r="C12" s="43"/>
      <c r="D12" s="57"/>
      <c r="E12" s="58"/>
    </row>
    <row r="13" spans="1:5" s="41" customFormat="1" ht="18" x14ac:dyDescent="0.25">
      <c r="A13" s="40"/>
      <c r="B13" s="54"/>
      <c r="C13" s="43"/>
      <c r="D13" s="57"/>
      <c r="E13" s="58"/>
    </row>
    <row r="14" spans="1:5" s="41" customFormat="1" ht="18" x14ac:dyDescent="0.25">
      <c r="A14" s="40"/>
      <c r="B14" s="54"/>
      <c r="C14" s="43"/>
    </row>
    <row r="15" spans="1:5" s="41" customFormat="1" ht="18" x14ac:dyDescent="0.25">
      <c r="A15" s="40"/>
      <c r="B15" s="54"/>
      <c r="C15" s="43"/>
    </row>
    <row r="16" spans="1:5" s="41" customFormat="1" ht="18" x14ac:dyDescent="0.25">
      <c r="A16" s="40"/>
      <c r="B16" s="54"/>
      <c r="C16" s="43"/>
    </row>
    <row r="17" spans="1:3" s="44" customFormat="1" ht="18" x14ac:dyDescent="0.2">
      <c r="A17" s="42" t="s">
        <v>41</v>
      </c>
      <c r="B17" s="53"/>
    </row>
    <row r="18" spans="1:3" s="44" customFormat="1" ht="24.95" customHeight="1" x14ac:dyDescent="0.2">
      <c r="A18" s="45"/>
      <c r="B18" s="46" t="s">
        <v>45</v>
      </c>
      <c r="C18" s="47">
        <f>SUM(C10:C16)</f>
        <v>4089400</v>
      </c>
    </row>
    <row r="19" spans="1:3" s="44" customFormat="1" ht="24.95" customHeight="1" x14ac:dyDescent="0.2">
      <c r="A19" s="45"/>
      <c r="B19" s="46" t="s">
        <v>46</v>
      </c>
      <c r="C19" s="48">
        <f>C18*16%</f>
        <v>654304</v>
      </c>
    </row>
    <row r="20" spans="1:3" s="39" customFormat="1" ht="24.95" customHeight="1" x14ac:dyDescent="0.2">
      <c r="A20" s="49"/>
      <c r="B20" s="50" t="s">
        <v>47</v>
      </c>
      <c r="C20" s="51">
        <f>C19+C18</f>
        <v>4743704</v>
      </c>
    </row>
    <row r="28" spans="1:3" ht="15" x14ac:dyDescent="0.2">
      <c r="A28" s="216" t="s">
        <v>48</v>
      </c>
      <c r="B28" s="216"/>
      <c r="C28" s="216"/>
    </row>
    <row r="35" spans="3:3" ht="15" x14ac:dyDescent="0.2">
      <c r="C35" s="52"/>
    </row>
    <row r="36" spans="3:3" ht="15" x14ac:dyDescent="0.2">
      <c r="C36" s="52"/>
    </row>
    <row r="37" spans="3:3" ht="15" x14ac:dyDescent="0.2">
      <c r="C37" s="52"/>
    </row>
  </sheetData>
  <mergeCells count="3">
    <mergeCell ref="B3:C3"/>
    <mergeCell ref="A5:C5"/>
    <mergeCell ref="A28:C28"/>
  </mergeCells>
  <printOptions horizontalCentered="1"/>
  <pageMargins left="0.78740157480314965" right="0.39370078740157483" top="0.39370078740157483" bottom="0.78740157480314965" header="0.31496062992125984" footer="0.59055118110236227"/>
  <pageSetup scale="94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L38"/>
  <sheetViews>
    <sheetView showGridLines="0" view="pageBreakPreview" zoomScale="80" zoomScaleNormal="140" zoomScaleSheetLayoutView="80" workbookViewId="0">
      <selection activeCell="I33" sqref="I33"/>
    </sheetView>
  </sheetViews>
  <sheetFormatPr baseColWidth="10" defaultColWidth="11.42578125" defaultRowHeight="12.75" x14ac:dyDescent="0.2"/>
  <cols>
    <col min="1" max="1" width="10.5703125" style="84" customWidth="1"/>
    <col min="2" max="2" width="44.140625" style="89" customWidth="1"/>
    <col min="3" max="3" width="46.28515625" style="91" customWidth="1"/>
    <col min="4" max="4" width="12.140625" style="91" customWidth="1"/>
    <col min="5" max="5" width="27" style="118" customWidth="1"/>
    <col min="6" max="6" width="25.28515625" style="119" customWidth="1"/>
    <col min="7" max="7" width="12.7109375" style="4" bestFit="1" customWidth="1"/>
    <col min="8" max="8" width="17.5703125" style="99" customWidth="1"/>
    <col min="9" max="9" width="19.42578125" style="105" bestFit="1" customWidth="1"/>
    <col min="10" max="16384" width="11.42578125" style="4"/>
  </cols>
  <sheetData>
    <row r="1" spans="1:9" s="3" customFormat="1" ht="18" customHeight="1" x14ac:dyDescent="0.2">
      <c r="A1" s="7" t="s">
        <v>28</v>
      </c>
      <c r="B1" s="217" t="s">
        <v>49</v>
      </c>
      <c r="C1" s="217"/>
      <c r="D1" s="217"/>
      <c r="E1" s="112"/>
      <c r="F1" s="113"/>
      <c r="G1" s="10"/>
      <c r="H1" s="96"/>
      <c r="I1" s="103"/>
    </row>
    <row r="2" spans="1:9" s="3" customFormat="1" ht="18.75" customHeight="1" x14ac:dyDescent="0.2">
      <c r="A2" s="7" t="s">
        <v>29</v>
      </c>
      <c r="B2" s="11" t="s">
        <v>50</v>
      </c>
      <c r="C2" s="12"/>
      <c r="D2" s="12"/>
      <c r="E2" s="112"/>
      <c r="F2" s="113"/>
      <c r="G2" s="12"/>
      <c r="H2" s="97"/>
      <c r="I2" s="104"/>
    </row>
    <row r="3" spans="1:9" s="3" customFormat="1" ht="57" customHeight="1" x14ac:dyDescent="0.2">
      <c r="A3" s="2" t="s">
        <v>30</v>
      </c>
      <c r="B3" s="219" t="s">
        <v>51</v>
      </c>
      <c r="C3" s="219"/>
      <c r="D3" s="219"/>
      <c r="E3" s="219"/>
      <c r="F3" s="219"/>
      <c r="G3" s="109"/>
      <c r="H3" s="98"/>
      <c r="I3" s="102"/>
    </row>
    <row r="4" spans="1:9" s="3" customFormat="1" ht="14.25" customHeight="1" thickBot="1" x14ac:dyDescent="0.25">
      <c r="A4" s="2"/>
      <c r="B4" s="166"/>
      <c r="C4" s="166"/>
      <c r="D4" s="166"/>
      <c r="E4" s="220" t="s">
        <v>52</v>
      </c>
      <c r="F4" s="220"/>
      <c r="G4" s="109"/>
      <c r="H4" s="98"/>
      <c r="I4" s="102"/>
    </row>
    <row r="5" spans="1:9" s="3" customFormat="1" ht="17.25" customHeight="1" thickBot="1" x14ac:dyDescent="0.25">
      <c r="A5" s="2"/>
      <c r="B5" s="138" t="s">
        <v>53</v>
      </c>
      <c r="C5" s="139" t="s">
        <v>54</v>
      </c>
      <c r="D5" s="139" t="s">
        <v>55</v>
      </c>
      <c r="E5" s="140" t="s">
        <v>56</v>
      </c>
      <c r="F5" s="141" t="s">
        <v>57</v>
      </c>
      <c r="G5" s="109"/>
      <c r="H5" s="98"/>
      <c r="I5" s="102"/>
    </row>
    <row r="6" spans="1:9" s="3" customFormat="1" ht="17.25" customHeight="1" x14ac:dyDescent="0.25">
      <c r="A6" s="2"/>
      <c r="B6" s="142" t="s">
        <v>58</v>
      </c>
      <c r="C6" s="142" t="s">
        <v>59</v>
      </c>
      <c r="D6" s="142">
        <v>380</v>
      </c>
      <c r="E6" s="142" t="s">
        <v>60</v>
      </c>
      <c r="F6" s="142" t="s">
        <v>61</v>
      </c>
      <c r="G6" s="109"/>
      <c r="H6" s="98"/>
      <c r="I6" s="102"/>
    </row>
    <row r="7" spans="1:9" s="3" customFormat="1" ht="17.25" customHeight="1" x14ac:dyDescent="0.25">
      <c r="A7" s="2"/>
      <c r="B7" s="142" t="s">
        <v>58</v>
      </c>
      <c r="C7" s="142" t="s">
        <v>62</v>
      </c>
      <c r="D7" s="142">
        <v>140</v>
      </c>
      <c r="E7" s="142" t="s">
        <v>63</v>
      </c>
      <c r="F7" s="142" t="s">
        <v>64</v>
      </c>
      <c r="G7" s="109"/>
      <c r="H7" s="98"/>
      <c r="I7" s="102"/>
    </row>
    <row r="8" spans="1:9" s="3" customFormat="1" ht="17.25" customHeight="1" x14ac:dyDescent="0.25">
      <c r="A8" s="2"/>
      <c r="B8" s="142" t="s">
        <v>65</v>
      </c>
      <c r="C8" s="142" t="s">
        <v>66</v>
      </c>
      <c r="D8" s="142">
        <v>520</v>
      </c>
      <c r="E8" s="142" t="s">
        <v>67</v>
      </c>
      <c r="F8" s="142" t="s">
        <v>68</v>
      </c>
      <c r="G8" s="109"/>
      <c r="H8" s="98"/>
      <c r="I8" s="102"/>
    </row>
    <row r="9" spans="1:9" s="3" customFormat="1" ht="17.25" customHeight="1" x14ac:dyDescent="0.25">
      <c r="A9" s="2"/>
      <c r="B9" s="142" t="s">
        <v>69</v>
      </c>
      <c r="C9" s="142" t="s">
        <v>62</v>
      </c>
      <c r="D9" s="142">
        <v>120</v>
      </c>
      <c r="E9" s="142" t="s">
        <v>70</v>
      </c>
      <c r="F9" s="142" t="s">
        <v>71</v>
      </c>
      <c r="G9" s="109"/>
      <c r="H9" s="98"/>
      <c r="I9" s="102"/>
    </row>
    <row r="10" spans="1:9" s="3" customFormat="1" ht="17.25" customHeight="1" x14ac:dyDescent="0.25">
      <c r="A10" s="2"/>
      <c r="B10" s="142" t="s">
        <v>72</v>
      </c>
      <c r="C10" s="142" t="s">
        <v>73</v>
      </c>
      <c r="D10" s="142">
        <v>120</v>
      </c>
      <c r="E10" s="142" t="s">
        <v>74</v>
      </c>
      <c r="F10" s="142" t="s">
        <v>75</v>
      </c>
      <c r="G10" s="109"/>
      <c r="H10" s="98"/>
      <c r="I10" s="102"/>
    </row>
    <row r="11" spans="1:9" s="3" customFormat="1" ht="17.25" customHeight="1" x14ac:dyDescent="0.25">
      <c r="A11" s="2"/>
      <c r="B11" s="142" t="s">
        <v>72</v>
      </c>
      <c r="C11" s="142" t="s">
        <v>76</v>
      </c>
      <c r="D11" s="142">
        <v>150</v>
      </c>
      <c r="E11" s="142" t="s">
        <v>77</v>
      </c>
      <c r="F11" s="142" t="s">
        <v>78</v>
      </c>
      <c r="G11" s="109"/>
      <c r="H11" s="98"/>
      <c r="I11" s="102"/>
    </row>
    <row r="12" spans="1:9" s="3" customFormat="1" ht="17.25" customHeight="1" x14ac:dyDescent="0.25">
      <c r="A12" s="2"/>
      <c r="B12" s="142" t="s">
        <v>79</v>
      </c>
      <c r="C12" s="142" t="s">
        <v>80</v>
      </c>
      <c r="D12" s="142">
        <v>450</v>
      </c>
      <c r="E12" s="142" t="s">
        <v>81</v>
      </c>
      <c r="F12" s="142" t="s">
        <v>82</v>
      </c>
      <c r="G12" s="109"/>
      <c r="H12" s="98"/>
      <c r="I12" s="102"/>
    </row>
    <row r="13" spans="1:9" s="3" customFormat="1" ht="17.25" customHeight="1" x14ac:dyDescent="0.25">
      <c r="A13" s="2"/>
      <c r="B13" s="142" t="s">
        <v>69</v>
      </c>
      <c r="C13" s="142" t="s">
        <v>83</v>
      </c>
      <c r="D13" s="142">
        <v>260</v>
      </c>
      <c r="E13" s="142" t="s">
        <v>84</v>
      </c>
      <c r="F13" s="142" t="s">
        <v>85</v>
      </c>
      <c r="G13" s="109"/>
      <c r="H13" s="98"/>
      <c r="I13" s="102"/>
    </row>
    <row r="14" spans="1:9" s="3" customFormat="1" ht="17.25" customHeight="1" x14ac:dyDescent="0.25">
      <c r="A14" s="2"/>
      <c r="B14" s="160" t="s">
        <v>86</v>
      </c>
      <c r="C14" s="142" t="s">
        <v>87</v>
      </c>
      <c r="D14" s="142">
        <v>480</v>
      </c>
      <c r="E14" s="142" t="s">
        <v>88</v>
      </c>
      <c r="F14" s="142" t="s">
        <v>89</v>
      </c>
      <c r="G14" s="109"/>
      <c r="H14" s="98"/>
      <c r="I14" s="102"/>
    </row>
    <row r="15" spans="1:9" s="3" customFormat="1" ht="17.25" customHeight="1" x14ac:dyDescent="0.25">
      <c r="A15" s="2"/>
      <c r="B15" s="142" t="s">
        <v>86</v>
      </c>
      <c r="C15" s="142" t="s">
        <v>90</v>
      </c>
      <c r="D15" s="142">
        <v>90</v>
      </c>
      <c r="E15" s="142" t="s">
        <v>91</v>
      </c>
      <c r="F15" s="142" t="s">
        <v>92</v>
      </c>
      <c r="G15" s="109"/>
      <c r="H15" s="98"/>
      <c r="I15" s="102"/>
    </row>
    <row r="16" spans="1:9" s="3" customFormat="1" ht="17.25" customHeight="1" x14ac:dyDescent="0.25">
      <c r="A16" s="2"/>
      <c r="B16" s="142" t="s">
        <v>86</v>
      </c>
      <c r="C16" s="142" t="s">
        <v>93</v>
      </c>
      <c r="D16" s="142">
        <v>260</v>
      </c>
      <c r="E16" s="142" t="s">
        <v>94</v>
      </c>
      <c r="F16" s="142" t="s">
        <v>95</v>
      </c>
      <c r="G16" s="109"/>
      <c r="H16" s="98"/>
      <c r="I16" s="102"/>
    </row>
    <row r="17" spans="1:12" s="3" customFormat="1" ht="17.25" customHeight="1" x14ac:dyDescent="0.25">
      <c r="A17" s="2"/>
      <c r="B17" s="142" t="s">
        <v>96</v>
      </c>
      <c r="C17" s="142" t="s">
        <v>97</v>
      </c>
      <c r="D17" s="142">
        <v>60</v>
      </c>
      <c r="E17" s="142" t="s">
        <v>98</v>
      </c>
      <c r="F17" s="142" t="s">
        <v>99</v>
      </c>
      <c r="G17" s="109"/>
      <c r="H17" s="98"/>
      <c r="I17" s="102"/>
    </row>
    <row r="18" spans="1:12" s="3" customFormat="1" ht="17.25" customHeight="1" x14ac:dyDescent="0.25">
      <c r="A18" s="2"/>
      <c r="B18" s="142" t="s">
        <v>96</v>
      </c>
      <c r="C18" s="142" t="s">
        <v>100</v>
      </c>
      <c r="D18" s="142">
        <v>780</v>
      </c>
      <c r="E18" s="142" t="s">
        <v>101</v>
      </c>
      <c r="F18" s="142" t="s">
        <v>102</v>
      </c>
      <c r="G18" s="109"/>
      <c r="H18" s="98"/>
      <c r="I18" s="102"/>
    </row>
    <row r="19" spans="1:12" s="3" customFormat="1" ht="17.25" customHeight="1" x14ac:dyDescent="0.25">
      <c r="A19" s="2"/>
      <c r="B19" s="142" t="s">
        <v>103</v>
      </c>
      <c r="C19" s="142" t="s">
        <v>104</v>
      </c>
      <c r="D19" s="142">
        <v>360</v>
      </c>
      <c r="E19" s="142" t="s">
        <v>105</v>
      </c>
      <c r="F19" s="142" t="s">
        <v>106</v>
      </c>
      <c r="G19" s="109"/>
      <c r="H19" s="98"/>
      <c r="I19" s="102"/>
    </row>
    <row r="20" spans="1:12" s="3" customFormat="1" ht="17.25" customHeight="1" x14ac:dyDescent="0.25">
      <c r="A20" s="2"/>
      <c r="B20" s="142" t="s">
        <v>107</v>
      </c>
      <c r="C20" s="142" t="s">
        <v>108</v>
      </c>
      <c r="D20" s="142">
        <v>500</v>
      </c>
      <c r="E20" s="142" t="s">
        <v>109</v>
      </c>
      <c r="F20" s="142" t="s">
        <v>110</v>
      </c>
      <c r="G20" s="109"/>
      <c r="H20" s="98"/>
      <c r="I20" s="102"/>
    </row>
    <row r="21" spans="1:12" s="3" customFormat="1" ht="17.25" customHeight="1" x14ac:dyDescent="0.25">
      <c r="A21" s="2"/>
      <c r="B21" s="142" t="s">
        <v>111</v>
      </c>
      <c r="C21" s="142" t="s">
        <v>112</v>
      </c>
      <c r="D21" s="142">
        <v>500</v>
      </c>
      <c r="E21" s="142" t="s">
        <v>113</v>
      </c>
      <c r="F21" s="142" t="s">
        <v>114</v>
      </c>
      <c r="G21" s="109"/>
      <c r="H21" s="98"/>
      <c r="I21" s="102"/>
    </row>
    <row r="22" spans="1:12" s="3" customFormat="1" ht="17.25" customHeight="1" x14ac:dyDescent="0.25">
      <c r="A22" s="2"/>
      <c r="B22" s="142" t="s">
        <v>115</v>
      </c>
      <c r="C22" s="142" t="s">
        <v>116</v>
      </c>
      <c r="D22" s="142">
        <v>420</v>
      </c>
      <c r="E22" s="142" t="s">
        <v>117</v>
      </c>
      <c r="F22" s="142" t="s">
        <v>118</v>
      </c>
      <c r="G22" s="109"/>
      <c r="H22" s="98"/>
      <c r="I22" s="102"/>
    </row>
    <row r="23" spans="1:12" s="3" customFormat="1" ht="17.25" customHeight="1" x14ac:dyDescent="0.25">
      <c r="A23" s="2"/>
      <c r="B23" s="142" t="s">
        <v>119</v>
      </c>
      <c r="C23" s="142" t="s">
        <v>120</v>
      </c>
      <c r="D23" s="142">
        <v>42</v>
      </c>
      <c r="E23" s="142" t="s">
        <v>121</v>
      </c>
      <c r="F23" s="142" t="s">
        <v>122</v>
      </c>
      <c r="G23" s="109"/>
      <c r="H23" s="98"/>
      <c r="I23" s="102"/>
    </row>
    <row r="24" spans="1:12" s="3" customFormat="1" ht="17.25" customHeight="1" x14ac:dyDescent="0.25">
      <c r="A24" s="2"/>
      <c r="B24" s="142" t="s">
        <v>123</v>
      </c>
      <c r="C24" s="142" t="s">
        <v>124</v>
      </c>
      <c r="D24" s="142">
        <v>210</v>
      </c>
      <c r="E24" s="142" t="s">
        <v>125</v>
      </c>
      <c r="F24" s="142" t="s">
        <v>126</v>
      </c>
      <c r="G24" s="109"/>
      <c r="H24" s="98"/>
      <c r="I24" s="102"/>
    </row>
    <row r="25" spans="1:12" s="3" customFormat="1" ht="18.75" customHeight="1" thickBot="1" x14ac:dyDescent="0.25">
      <c r="A25" s="2"/>
      <c r="B25" s="166"/>
      <c r="C25" s="166"/>
      <c r="D25" s="154">
        <f>SUM(D6:D24)</f>
        <v>5842</v>
      </c>
      <c r="E25" s="114"/>
      <c r="F25" s="114"/>
      <c r="G25" s="109"/>
      <c r="H25" s="98"/>
      <c r="I25" s="102"/>
    </row>
    <row r="26" spans="1:12" s="3" customFormat="1" ht="18.75" customHeight="1" x14ac:dyDescent="0.2">
      <c r="A26" s="2"/>
      <c r="B26" s="166"/>
      <c r="C26" s="145" t="s">
        <v>127</v>
      </c>
      <c r="D26" s="155">
        <f>D25*2</f>
        <v>11684</v>
      </c>
      <c r="E26" s="114"/>
      <c r="F26" s="114"/>
      <c r="G26" s="109"/>
      <c r="H26" s="98"/>
      <c r="I26" s="102"/>
    </row>
    <row r="27" spans="1:12" s="3" customFormat="1" ht="18.75" customHeight="1" x14ac:dyDescent="0.2">
      <c r="A27" s="2"/>
      <c r="B27" s="166"/>
      <c r="C27" s="148" t="s">
        <v>128</v>
      </c>
      <c r="D27" s="156">
        <f>D26</f>
        <v>11684</v>
      </c>
      <c r="E27" s="114"/>
      <c r="F27" s="114"/>
      <c r="G27" s="109"/>
      <c r="H27" s="98"/>
      <c r="I27" s="102"/>
    </row>
    <row r="28" spans="1:12" s="3" customFormat="1" ht="18.75" customHeight="1" thickBot="1" x14ac:dyDescent="0.25">
      <c r="A28" s="2"/>
      <c r="B28" s="166"/>
      <c r="C28" s="151" t="s">
        <v>129</v>
      </c>
      <c r="D28" s="157">
        <f>D27</f>
        <v>11684</v>
      </c>
      <c r="E28" s="114"/>
      <c r="F28" s="114"/>
      <c r="G28" s="109"/>
      <c r="H28" s="98"/>
      <c r="I28" s="102"/>
    </row>
    <row r="29" spans="1:12" s="3" customFormat="1" ht="18" customHeight="1" x14ac:dyDescent="0.2">
      <c r="A29" s="2"/>
      <c r="B29" s="166"/>
      <c r="C29" s="166"/>
      <c r="D29" s="166"/>
      <c r="E29" s="114"/>
      <c r="F29" s="114"/>
      <c r="G29" s="109"/>
      <c r="H29" s="98"/>
      <c r="I29" s="102"/>
    </row>
    <row r="30" spans="1:12" ht="36.75" customHeight="1" x14ac:dyDescent="0.2">
      <c r="A30" s="218" t="s">
        <v>130</v>
      </c>
      <c r="B30" s="218"/>
      <c r="C30" s="218"/>
      <c r="D30" s="218"/>
      <c r="E30" s="218"/>
      <c r="F30" s="218"/>
      <c r="G30" s="167"/>
      <c r="H30" s="168"/>
      <c r="I30" s="169"/>
      <c r="J30" s="167"/>
      <c r="K30" s="167"/>
      <c r="L30" s="167"/>
    </row>
    <row r="31" spans="1:12" ht="15" customHeight="1" x14ac:dyDescent="0.2">
      <c r="A31" s="82" t="s">
        <v>131</v>
      </c>
      <c r="B31" s="79" t="s">
        <v>32</v>
      </c>
      <c r="C31" s="82" t="s">
        <v>132</v>
      </c>
      <c r="D31" s="82" t="s">
        <v>133</v>
      </c>
      <c r="E31" s="115" t="s">
        <v>134</v>
      </c>
      <c r="F31" s="115" t="s">
        <v>33</v>
      </c>
      <c r="G31" s="167"/>
      <c r="H31" s="168"/>
      <c r="I31" s="169"/>
      <c r="J31" s="167"/>
      <c r="K31" s="167"/>
      <c r="L31" s="167"/>
    </row>
    <row r="32" spans="1:12" s="86" customFormat="1" ht="96" customHeight="1" x14ac:dyDescent="0.4">
      <c r="A32" s="122">
        <v>1</v>
      </c>
      <c r="B32" s="126" t="s">
        <v>135</v>
      </c>
      <c r="C32" s="122" t="s">
        <v>136</v>
      </c>
      <c r="D32" s="123">
        <v>11684</v>
      </c>
      <c r="E32" s="124">
        <v>170</v>
      </c>
      <c r="F32" s="125">
        <f>(D32*E32)</f>
        <v>1986280</v>
      </c>
      <c r="G32" s="85"/>
      <c r="H32" s="100"/>
      <c r="I32" s="106"/>
      <c r="J32" s="85"/>
      <c r="K32" s="85"/>
      <c r="L32" s="85"/>
    </row>
    <row r="33" spans="1:12" s="86" customFormat="1" ht="97.5" customHeight="1" x14ac:dyDescent="0.4">
      <c r="A33" s="122">
        <v>2</v>
      </c>
      <c r="B33" s="126" t="s">
        <v>137</v>
      </c>
      <c r="C33" s="122" t="s">
        <v>138</v>
      </c>
      <c r="D33" s="123">
        <v>11684</v>
      </c>
      <c r="E33" s="124">
        <v>180</v>
      </c>
      <c r="F33" s="125">
        <f>(D33*E33)</f>
        <v>2103120</v>
      </c>
      <c r="G33" s="87"/>
      <c r="H33" s="101"/>
      <c r="I33" s="107"/>
      <c r="J33" s="87"/>
      <c r="K33" s="87"/>
      <c r="L33" s="87"/>
    </row>
    <row r="34" spans="1:12" ht="15" x14ac:dyDescent="0.2">
      <c r="A34" s="83"/>
      <c r="B34" s="88"/>
      <c r="C34" s="90"/>
      <c r="D34" s="90"/>
      <c r="E34" s="116"/>
      <c r="F34" s="117"/>
      <c r="G34" s="167"/>
      <c r="H34" s="168"/>
      <c r="I34" s="169"/>
      <c r="J34" s="167"/>
      <c r="K34" s="167"/>
      <c r="L34" s="167"/>
    </row>
    <row r="35" spans="1:12" ht="15" x14ac:dyDescent="0.2">
      <c r="A35" s="83"/>
      <c r="B35" s="88"/>
      <c r="C35" s="90"/>
      <c r="D35" s="90"/>
      <c r="E35" s="108" t="s">
        <v>139</v>
      </c>
      <c r="F35" s="108">
        <f>SUM(F32:F33)</f>
        <v>4089400</v>
      </c>
      <c r="G35" s="167"/>
      <c r="H35" s="168"/>
      <c r="I35" s="169"/>
      <c r="J35" s="167"/>
      <c r="K35" s="167"/>
      <c r="L35" s="167"/>
    </row>
    <row r="36" spans="1:12" ht="15" x14ac:dyDescent="0.2">
      <c r="A36" s="83"/>
      <c r="B36" s="88"/>
      <c r="C36" s="90"/>
      <c r="D36" s="90"/>
      <c r="E36" s="108" t="s">
        <v>140</v>
      </c>
      <c r="F36" s="108">
        <f>+F35*0.16</f>
        <v>654304</v>
      </c>
      <c r="G36" s="167"/>
      <c r="H36" s="168"/>
      <c r="I36" s="169"/>
      <c r="J36" s="167"/>
      <c r="K36" s="167"/>
      <c r="L36" s="167"/>
    </row>
    <row r="37" spans="1:12" ht="15" x14ac:dyDescent="0.2">
      <c r="A37" s="83"/>
      <c r="B37" s="88"/>
      <c r="C37" s="90"/>
      <c r="D37" s="90"/>
      <c r="E37" s="108" t="s">
        <v>141</v>
      </c>
      <c r="F37" s="108">
        <f>+F35+F36</f>
        <v>4743704</v>
      </c>
      <c r="G37" s="167"/>
      <c r="H37" s="168"/>
      <c r="I37" s="169"/>
      <c r="J37" s="167"/>
      <c r="K37" s="167"/>
      <c r="L37" s="167"/>
    </row>
    <row r="38" spans="1:12" ht="15" x14ac:dyDescent="0.2">
      <c r="A38" s="83"/>
      <c r="B38" s="88"/>
      <c r="C38" s="90"/>
      <c r="D38" s="90"/>
      <c r="E38" s="116"/>
      <c r="F38" s="117"/>
      <c r="G38" s="167"/>
      <c r="H38" s="168"/>
      <c r="I38" s="169"/>
      <c r="J38" s="167"/>
      <c r="K38" s="167"/>
      <c r="L38" s="167"/>
    </row>
  </sheetData>
  <mergeCells count="4">
    <mergeCell ref="B1:D1"/>
    <mergeCell ref="A30:F30"/>
    <mergeCell ref="B3:F3"/>
    <mergeCell ref="E4:F4"/>
  </mergeCells>
  <printOptions horizontalCentered="1"/>
  <pageMargins left="0.27559055118110237" right="0.39370078740157483" top="0.19685039370078741" bottom="0.78740157480314965" header="0" footer="0.78740157480314965"/>
  <pageSetup scale="61" fitToHeight="0" orientation="portrait" horizontalDpi="300" verticalDpi="300" r:id="rId1"/>
  <headerFooter alignWithMargins="0">
    <oddFooter>&amp;CPágina &amp;P de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I143"/>
  <sheetViews>
    <sheetView view="pageBreakPreview" topLeftCell="A61" zoomScale="90" zoomScaleNormal="100" zoomScaleSheetLayoutView="90" workbookViewId="0">
      <selection activeCell="K65" sqref="K65"/>
    </sheetView>
  </sheetViews>
  <sheetFormatPr baseColWidth="10" defaultColWidth="11.42578125" defaultRowHeight="12.75" x14ac:dyDescent="0.2"/>
  <cols>
    <col min="1" max="1" width="11.42578125" customWidth="1"/>
    <col min="8" max="8" width="43.85546875" customWidth="1"/>
  </cols>
  <sheetData>
    <row r="1" spans="1:9" ht="15" x14ac:dyDescent="0.2">
      <c r="A1" s="7" t="s">
        <v>28</v>
      </c>
      <c r="B1" s="217" t="str">
        <f>PRESUPUESTO!B1</f>
        <v xml:space="preserve">CHIHUAHUA </v>
      </c>
      <c r="C1" s="217"/>
      <c r="D1" s="217"/>
      <c r="E1" s="9"/>
    </row>
    <row r="2" spans="1:9" ht="15" x14ac:dyDescent="0.2">
      <c r="A2" s="7" t="s">
        <v>29</v>
      </c>
      <c r="B2" s="11" t="str">
        <f>PRESUPUESTO!B2</f>
        <v>CHIHUAHUA, CHIH.</v>
      </c>
      <c r="C2" s="8"/>
      <c r="D2" s="8"/>
      <c r="E2" s="8"/>
    </row>
    <row r="3" spans="1:9" ht="62.25" customHeight="1" x14ac:dyDescent="0.2">
      <c r="A3" s="2" t="s">
        <v>30</v>
      </c>
      <c r="B3" s="223" t="str">
        <f>PRESUPUESTO!B3</f>
        <v>CONSTRUCCION DE BANQUETAS Y GUARNICIONES EN CALLES DE LA  COLONIA REVOLUCION A BASE DE:  CONCRETO  DE 8.00 CMS DE ESPESOR EN BANQUETAS  Y GUARNICIONES  CON  SECCION  DE 20 x 15 x 30 CMS.</v>
      </c>
      <c r="C3" s="223"/>
      <c r="D3" s="223"/>
      <c r="E3" s="223"/>
      <c r="F3" s="223"/>
      <c r="G3" s="223"/>
      <c r="H3" s="223"/>
      <c r="I3" s="69"/>
    </row>
    <row r="5" spans="1:9" ht="18" x14ac:dyDescent="0.25">
      <c r="A5" s="224" t="s">
        <v>142</v>
      </c>
      <c r="B5" s="224"/>
      <c r="C5" s="224"/>
      <c r="D5" s="224"/>
      <c r="E5" s="224"/>
      <c r="F5" s="224"/>
      <c r="G5" s="224"/>
      <c r="H5" s="224"/>
    </row>
    <row r="7" spans="1:9" ht="18" x14ac:dyDescent="0.25">
      <c r="C7" s="180"/>
      <c r="D7" s="225"/>
      <c r="E7" s="180"/>
      <c r="F7" s="180"/>
    </row>
    <row r="18" spans="1:7" x14ac:dyDescent="0.2">
      <c r="B18" s="111"/>
      <c r="G18" s="111"/>
    </row>
    <row r="29" spans="1:7" x14ac:dyDescent="0.2">
      <c r="A29" s="111"/>
      <c r="G29" s="111"/>
    </row>
    <row r="32" spans="1:7" x14ac:dyDescent="0.2">
      <c r="B32" s="111"/>
      <c r="G32" s="111"/>
    </row>
    <row r="33" spans="1:8" x14ac:dyDescent="0.2">
      <c r="A33" s="222" t="s">
        <v>143</v>
      </c>
      <c r="B33" s="222"/>
      <c r="C33" s="222"/>
      <c r="D33" s="222"/>
      <c r="E33" s="222"/>
      <c r="F33" s="222"/>
      <c r="G33" s="222"/>
      <c r="H33" s="222"/>
    </row>
    <row r="35" spans="1:8" ht="15" x14ac:dyDescent="0.2">
      <c r="A35" s="7" t="s">
        <v>28</v>
      </c>
      <c r="B35" s="217" t="str">
        <f>B1</f>
        <v xml:space="preserve">CHIHUAHUA </v>
      </c>
      <c r="C35" s="217"/>
      <c r="D35" s="217"/>
      <c r="E35" s="9"/>
    </row>
    <row r="36" spans="1:8" ht="15" x14ac:dyDescent="0.2">
      <c r="A36" s="7" t="s">
        <v>29</v>
      </c>
      <c r="B36" s="11" t="str">
        <f>B2</f>
        <v>CHIHUAHUA, CHIH.</v>
      </c>
      <c r="C36" s="8"/>
      <c r="D36" s="8"/>
      <c r="E36" s="8"/>
    </row>
    <row r="37" spans="1:8" ht="88.5" customHeight="1" x14ac:dyDescent="0.2">
      <c r="A37" s="2" t="s">
        <v>30</v>
      </c>
      <c r="B37" s="223" t="str">
        <f>B3</f>
        <v>CONSTRUCCION DE BANQUETAS Y GUARNICIONES EN CALLES DE LA  COLONIA REVOLUCION A BASE DE:  CONCRETO  DE 8.00 CMS DE ESPESOR EN BANQUETAS  Y GUARNICIONES  CON  SECCION  DE 20 x 15 x 30 CMS.</v>
      </c>
      <c r="C37" s="223"/>
      <c r="D37" s="223"/>
      <c r="E37" s="223"/>
      <c r="F37" s="223"/>
      <c r="G37" s="223"/>
      <c r="H37" s="223"/>
    </row>
    <row r="39" spans="1:8" ht="18" x14ac:dyDescent="0.25">
      <c r="A39" s="224" t="s">
        <v>142</v>
      </c>
      <c r="B39" s="224"/>
      <c r="C39" s="224"/>
      <c r="D39" s="224"/>
      <c r="E39" s="224"/>
      <c r="F39" s="224"/>
      <c r="G39" s="224"/>
      <c r="H39" s="224"/>
    </row>
    <row r="41" spans="1:8" ht="18" x14ac:dyDescent="0.25">
      <c r="C41" s="180"/>
      <c r="D41" s="225"/>
      <c r="E41" s="180"/>
      <c r="F41" s="180"/>
    </row>
    <row r="67" spans="1:8" x14ac:dyDescent="0.2">
      <c r="A67" s="221" t="s">
        <v>143</v>
      </c>
      <c r="B67" s="221"/>
      <c r="C67" s="221"/>
      <c r="D67" s="221"/>
      <c r="E67" s="221"/>
      <c r="F67" s="221"/>
      <c r="G67" s="221"/>
      <c r="H67" s="221"/>
    </row>
    <row r="69" spans="1:8" ht="15" x14ac:dyDescent="0.2">
      <c r="A69" s="7" t="s">
        <v>28</v>
      </c>
      <c r="B69" s="217" t="str">
        <f>B35</f>
        <v xml:space="preserve">CHIHUAHUA </v>
      </c>
      <c r="C69" s="217"/>
      <c r="D69" s="217"/>
      <c r="E69" s="9"/>
    </row>
    <row r="70" spans="1:8" ht="15" x14ac:dyDescent="0.2">
      <c r="A70" s="7" t="s">
        <v>29</v>
      </c>
      <c r="B70" s="11" t="str">
        <f>B36</f>
        <v>CHIHUAHUA, CHIH.</v>
      </c>
      <c r="C70" s="8"/>
      <c r="D70" s="8"/>
      <c r="E70" s="8"/>
    </row>
    <row r="71" spans="1:8" ht="60" customHeight="1" x14ac:dyDescent="0.2">
      <c r="A71" s="2" t="s">
        <v>30</v>
      </c>
      <c r="B71" s="226" t="str">
        <f>B37</f>
        <v>CONSTRUCCION DE BANQUETAS Y GUARNICIONES EN CALLES DE LA  COLONIA REVOLUCION A BASE DE:  CONCRETO  DE 8.00 CMS DE ESPESOR EN BANQUETAS  Y GUARNICIONES  CON  SECCION  DE 20 x 15 x 30 CMS.</v>
      </c>
      <c r="C71" s="226"/>
      <c r="D71" s="226"/>
      <c r="E71" s="226"/>
      <c r="F71" s="226"/>
      <c r="G71" s="226"/>
      <c r="H71" s="226"/>
    </row>
    <row r="73" spans="1:8" ht="18" x14ac:dyDescent="0.25">
      <c r="A73" s="224" t="s">
        <v>142</v>
      </c>
      <c r="B73" s="224"/>
      <c r="C73" s="224"/>
      <c r="D73" s="224"/>
      <c r="E73" s="224"/>
      <c r="F73" s="224"/>
      <c r="G73" s="224"/>
      <c r="H73" s="224"/>
    </row>
    <row r="75" spans="1:8" ht="18" x14ac:dyDescent="0.25">
      <c r="C75" s="180"/>
      <c r="D75" s="225"/>
      <c r="E75" s="180"/>
      <c r="F75" s="180"/>
    </row>
    <row r="91" spans="1:7" x14ac:dyDescent="0.2">
      <c r="A91" t="s">
        <v>144</v>
      </c>
      <c r="G91" t="s">
        <v>145</v>
      </c>
    </row>
    <row r="103" spans="1:8" ht="15" x14ac:dyDescent="0.2">
      <c r="A103" s="7" t="s">
        <v>28</v>
      </c>
      <c r="B103" s="217">
        <f>PRESUPUESTO!B99</f>
        <v>0</v>
      </c>
      <c r="C103" s="217"/>
      <c r="D103" s="217"/>
      <c r="E103" s="9"/>
    </row>
    <row r="104" spans="1:8" ht="15" x14ac:dyDescent="0.2">
      <c r="A104" s="7" t="s">
        <v>29</v>
      </c>
      <c r="B104" s="11">
        <f>PRESUPUESTO!B100</f>
        <v>0</v>
      </c>
      <c r="C104" s="8"/>
      <c r="D104" s="8"/>
      <c r="E104" s="8"/>
    </row>
    <row r="105" spans="1:8" ht="15" x14ac:dyDescent="0.2">
      <c r="A105" s="2" t="s">
        <v>30</v>
      </c>
      <c r="B105" s="226">
        <f>PRESUPUESTO!B101</f>
        <v>0</v>
      </c>
      <c r="C105" s="226"/>
      <c r="D105" s="226"/>
      <c r="E105" s="226"/>
      <c r="F105" s="226"/>
      <c r="G105" s="226"/>
      <c r="H105" s="226"/>
    </row>
    <row r="107" spans="1:8" ht="18" x14ac:dyDescent="0.25">
      <c r="A107" s="224" t="s">
        <v>142</v>
      </c>
      <c r="B107" s="224"/>
      <c r="C107" s="224"/>
      <c r="D107" s="224"/>
      <c r="E107" s="224"/>
      <c r="F107" s="224"/>
      <c r="G107" s="224"/>
      <c r="H107" s="224"/>
    </row>
    <row r="109" spans="1:8" ht="18" x14ac:dyDescent="0.25">
      <c r="C109" s="180"/>
      <c r="D109" s="225"/>
      <c r="E109" s="180"/>
      <c r="F109" s="180"/>
    </row>
    <row r="137" spans="1:8" ht="15" x14ac:dyDescent="0.2">
      <c r="A137" s="7" t="s">
        <v>28</v>
      </c>
      <c r="B137" s="217">
        <f>PRESUPUESTO!B133</f>
        <v>0</v>
      </c>
      <c r="C137" s="217"/>
      <c r="D137" s="217"/>
      <c r="E137" s="9"/>
    </row>
    <row r="138" spans="1:8" ht="15" x14ac:dyDescent="0.2">
      <c r="A138" s="7" t="s">
        <v>29</v>
      </c>
      <c r="B138" s="11">
        <f>PRESUPUESTO!B134</f>
        <v>0</v>
      </c>
      <c r="C138" s="8"/>
      <c r="D138" s="8"/>
      <c r="E138" s="8"/>
    </row>
    <row r="139" spans="1:8" ht="15" x14ac:dyDescent="0.2">
      <c r="A139" s="2" t="s">
        <v>30</v>
      </c>
      <c r="B139" s="226">
        <f>PRESUPUESTO!B135</f>
        <v>0</v>
      </c>
      <c r="C139" s="226"/>
      <c r="D139" s="226"/>
      <c r="E139" s="226"/>
      <c r="F139" s="226"/>
      <c r="G139" s="226"/>
      <c r="H139" s="226"/>
    </row>
    <row r="141" spans="1:8" ht="18" x14ac:dyDescent="0.25">
      <c r="A141" s="224" t="s">
        <v>142</v>
      </c>
      <c r="B141" s="224"/>
      <c r="C141" s="224"/>
      <c r="D141" s="224"/>
      <c r="E141" s="224"/>
      <c r="F141" s="224"/>
      <c r="G141" s="224"/>
      <c r="H141" s="224"/>
    </row>
    <row r="143" spans="1:8" ht="18" x14ac:dyDescent="0.25">
      <c r="C143" s="180"/>
      <c r="D143" s="225"/>
      <c r="E143" s="180"/>
      <c r="F143" s="180"/>
    </row>
  </sheetData>
  <mergeCells count="27">
    <mergeCell ref="B137:D137"/>
    <mergeCell ref="B139:H139"/>
    <mergeCell ref="A141:H141"/>
    <mergeCell ref="C143:D143"/>
    <mergeCell ref="E143:F143"/>
    <mergeCell ref="B103:D103"/>
    <mergeCell ref="B105:H105"/>
    <mergeCell ref="A107:H107"/>
    <mergeCell ref="C109:D109"/>
    <mergeCell ref="E109:F109"/>
    <mergeCell ref="B69:D69"/>
    <mergeCell ref="B71:H71"/>
    <mergeCell ref="A73:H73"/>
    <mergeCell ref="C75:D75"/>
    <mergeCell ref="E75:F75"/>
    <mergeCell ref="A67:H67"/>
    <mergeCell ref="A33:H33"/>
    <mergeCell ref="B1:D1"/>
    <mergeCell ref="B3:H3"/>
    <mergeCell ref="A5:H5"/>
    <mergeCell ref="C7:D7"/>
    <mergeCell ref="E7:F7"/>
    <mergeCell ref="B35:D35"/>
    <mergeCell ref="B37:H37"/>
    <mergeCell ref="A39:H39"/>
    <mergeCell ref="C41:D41"/>
    <mergeCell ref="E41:F41"/>
  </mergeCells>
  <printOptions horizontalCentered="1"/>
  <pageMargins left="0.70866141732283472" right="0.70866141732283472" top="0.39370078740157483" bottom="0.74803149606299213" header="0.31496062992125984" footer="0.31496062992125984"/>
  <pageSetup orientation="landscape" r:id="rId1"/>
  <rowBreaks count="2" manualBreakCount="2">
    <brk id="34" max="7" man="1"/>
    <brk id="68" max="7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O43"/>
  <sheetViews>
    <sheetView view="pageBreakPreview" topLeftCell="A10" zoomScaleNormal="100" zoomScaleSheetLayoutView="100" workbookViewId="0">
      <selection activeCell="I5" sqref="I5"/>
    </sheetView>
  </sheetViews>
  <sheetFormatPr baseColWidth="10" defaultColWidth="11.42578125" defaultRowHeight="12.75" x14ac:dyDescent="0.2"/>
  <cols>
    <col min="1" max="1" width="13.5703125" customWidth="1"/>
  </cols>
  <sheetData>
    <row r="1" spans="1:15" ht="15" x14ac:dyDescent="0.2">
      <c r="A1" s="7" t="s">
        <v>28</v>
      </c>
      <c r="B1" s="217" t="str">
        <f>PRESUPUESTO!B1</f>
        <v xml:space="preserve">CHIHUAHUA </v>
      </c>
      <c r="C1" s="217"/>
      <c r="D1" s="217"/>
      <c r="E1" s="9"/>
    </row>
    <row r="2" spans="1:15" ht="15" x14ac:dyDescent="0.2">
      <c r="A2" s="7" t="s">
        <v>29</v>
      </c>
      <c r="B2" s="11" t="str">
        <f>PRESUPUESTO!B2</f>
        <v>CHIHUAHUA, CHIH.</v>
      </c>
      <c r="C2" s="8"/>
      <c r="D2" s="8"/>
      <c r="E2" s="8"/>
    </row>
    <row r="3" spans="1:15" ht="108" customHeight="1" x14ac:dyDescent="0.2">
      <c r="A3" s="2" t="s">
        <v>30</v>
      </c>
      <c r="B3" s="227" t="str">
        <f>PRESUPUESTO!B3</f>
        <v>CONSTRUCCION DE BANQUETAS Y GUARNICIONES EN CALLES DE LA  COLONIA REVOLUCION A BASE DE:  CONCRETO  DE 8.00 CMS DE ESPESOR EN BANQUETAS  Y GUARNICIONES  CON  SECCION  DE 20 x 15 x 30 CMS.</v>
      </c>
      <c r="C3" s="227"/>
      <c r="D3" s="227"/>
      <c r="E3" s="227"/>
      <c r="F3" s="227"/>
      <c r="G3" s="227"/>
      <c r="H3" s="69"/>
      <c r="I3" s="69"/>
    </row>
    <row r="5" spans="1:15" ht="18" x14ac:dyDescent="0.25">
      <c r="A5" s="224" t="s">
        <v>146</v>
      </c>
      <c r="B5" s="224"/>
      <c r="C5" s="224"/>
      <c r="D5" s="224"/>
      <c r="E5" s="224"/>
      <c r="F5" s="224"/>
      <c r="G5" s="224"/>
      <c r="H5" s="71"/>
    </row>
    <row r="7" spans="1:15" x14ac:dyDescent="0.2">
      <c r="A7" s="111"/>
    </row>
    <row r="10" spans="1:15" x14ac:dyDescent="0.2">
      <c r="O10" s="81"/>
    </row>
    <row r="18" spans="1:7" x14ac:dyDescent="0.2">
      <c r="A18" s="111"/>
    </row>
    <row r="20" spans="1:7" x14ac:dyDescent="0.2">
      <c r="A20" s="111"/>
    </row>
    <row r="22" spans="1:7" x14ac:dyDescent="0.2">
      <c r="A22" s="111"/>
    </row>
    <row r="30" spans="1:7" x14ac:dyDescent="0.2">
      <c r="A30" s="111"/>
    </row>
    <row r="31" spans="1:7" x14ac:dyDescent="0.2">
      <c r="A31" s="111"/>
    </row>
    <row r="32" spans="1:7" x14ac:dyDescent="0.2">
      <c r="A32" s="120"/>
      <c r="B32" s="120"/>
      <c r="C32" s="120"/>
      <c r="D32" s="120"/>
      <c r="E32" s="120"/>
      <c r="F32" s="120"/>
      <c r="G32" s="120"/>
    </row>
    <row r="33" spans="1:7" x14ac:dyDescent="0.2">
      <c r="A33" s="120"/>
      <c r="B33" s="120"/>
      <c r="C33" s="120"/>
      <c r="D33" s="120"/>
      <c r="E33" s="120"/>
      <c r="F33" s="120"/>
      <c r="G33" s="120"/>
    </row>
    <row r="34" spans="1:7" x14ac:dyDescent="0.2">
      <c r="A34" s="120"/>
      <c r="B34" s="120"/>
      <c r="C34" s="120"/>
      <c r="D34" s="120"/>
      <c r="E34" s="120"/>
      <c r="F34" s="120"/>
      <c r="G34" s="120"/>
    </row>
    <row r="35" spans="1:7" x14ac:dyDescent="0.2">
      <c r="A35" s="120"/>
      <c r="B35" s="120"/>
      <c r="C35" s="120"/>
      <c r="D35" s="120"/>
      <c r="E35" s="120"/>
      <c r="F35" s="120"/>
      <c r="G35" s="120"/>
    </row>
    <row r="36" spans="1:7" x14ac:dyDescent="0.2">
      <c r="A36" s="121"/>
      <c r="B36" s="121"/>
      <c r="C36" s="121"/>
      <c r="D36" s="121"/>
      <c r="E36" s="121"/>
      <c r="F36" s="121"/>
      <c r="G36" s="121"/>
    </row>
    <row r="37" spans="1:7" x14ac:dyDescent="0.2">
      <c r="A37" s="120"/>
      <c r="B37" s="120"/>
      <c r="C37" s="120"/>
      <c r="D37" s="120"/>
      <c r="E37" s="120"/>
      <c r="F37" s="120"/>
      <c r="G37" s="120"/>
    </row>
    <row r="38" spans="1:7" x14ac:dyDescent="0.2">
      <c r="A38" s="120"/>
      <c r="B38" s="120"/>
      <c r="C38" s="120"/>
      <c r="D38" s="120"/>
      <c r="E38" s="120"/>
      <c r="F38" s="120"/>
      <c r="G38" s="120"/>
    </row>
    <row r="39" spans="1:7" x14ac:dyDescent="0.2">
      <c r="A39" s="120"/>
      <c r="B39" s="120"/>
      <c r="C39" s="120"/>
      <c r="D39" s="120"/>
      <c r="E39" s="120"/>
      <c r="F39" s="120"/>
      <c r="G39" s="120"/>
    </row>
    <row r="40" spans="1:7" x14ac:dyDescent="0.2">
      <c r="A40" s="120"/>
      <c r="B40" s="120"/>
      <c r="C40" s="120"/>
      <c r="D40" s="120"/>
      <c r="E40" s="120"/>
      <c r="F40" s="120"/>
      <c r="G40" s="120"/>
    </row>
    <row r="41" spans="1:7" x14ac:dyDescent="0.2">
      <c r="A41" s="120"/>
      <c r="B41" s="120"/>
      <c r="C41" s="120"/>
      <c r="D41" s="120"/>
      <c r="E41" s="120"/>
      <c r="F41" s="120"/>
      <c r="G41" s="120"/>
    </row>
    <row r="42" spans="1:7" x14ac:dyDescent="0.2">
      <c r="A42" s="120"/>
      <c r="B42" s="120"/>
      <c r="C42" s="120"/>
      <c r="D42" s="120"/>
      <c r="E42" s="120"/>
      <c r="F42" s="120"/>
      <c r="G42" s="120"/>
    </row>
    <row r="43" spans="1:7" x14ac:dyDescent="0.2">
      <c r="A43" s="222" t="s">
        <v>143</v>
      </c>
      <c r="B43" s="222"/>
      <c r="C43" s="222"/>
      <c r="D43" s="222"/>
      <c r="E43" s="222"/>
      <c r="F43" s="222"/>
      <c r="G43" s="222"/>
    </row>
  </sheetData>
  <mergeCells count="4">
    <mergeCell ref="B1:D1"/>
    <mergeCell ref="B3:G3"/>
    <mergeCell ref="A5:G5"/>
    <mergeCell ref="A43:G43"/>
  </mergeCells>
  <pageMargins left="0.84" right="0.31" top="0.75" bottom="0.75" header="0.3" footer="0.3"/>
  <pageSetup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G26"/>
  <sheetViews>
    <sheetView showGridLines="0" tabSelected="1" view="pageBreakPreview" topLeftCell="A7" zoomScale="80" zoomScaleNormal="140" zoomScaleSheetLayoutView="80" workbookViewId="0">
      <selection activeCell="F24" sqref="F24"/>
    </sheetView>
  </sheetViews>
  <sheetFormatPr baseColWidth="10" defaultColWidth="11.42578125" defaultRowHeight="12.75" x14ac:dyDescent="0.2"/>
  <cols>
    <col min="1" max="1" width="10.5703125" style="84" customWidth="1"/>
    <col min="2" max="2" width="44.140625" style="89" customWidth="1"/>
    <col min="3" max="3" width="46.28515625" style="91" customWidth="1"/>
    <col min="4" max="4" width="12.140625" style="91" customWidth="1"/>
    <col min="5" max="5" width="27.42578125" style="4" customWidth="1"/>
    <col min="6" max="6" width="17.5703125" style="99" customWidth="1"/>
    <col min="7" max="7" width="19.42578125" style="105" bestFit="1" customWidth="1"/>
    <col min="8" max="16384" width="11.42578125" style="4"/>
  </cols>
  <sheetData>
    <row r="1" spans="1:7" s="3" customFormat="1" ht="14.25" customHeight="1" thickBot="1" x14ac:dyDescent="0.25">
      <c r="A1" s="2"/>
      <c r="B1" s="166"/>
      <c r="C1" s="166"/>
      <c r="D1" s="166"/>
      <c r="E1" s="109"/>
      <c r="F1" s="98"/>
      <c r="G1" s="102"/>
    </row>
    <row r="2" spans="1:7" s="3" customFormat="1" ht="17.25" customHeight="1" thickBot="1" x14ac:dyDescent="0.25">
      <c r="A2" s="2"/>
      <c r="B2" s="143" t="s">
        <v>53</v>
      </c>
      <c r="C2" s="144" t="s">
        <v>54</v>
      </c>
      <c r="D2" s="144" t="s">
        <v>147</v>
      </c>
      <c r="E2" s="144" t="s">
        <v>148</v>
      </c>
      <c r="F2" s="98"/>
      <c r="G2" s="102"/>
    </row>
    <row r="3" spans="1:7" s="3" customFormat="1" ht="17.25" customHeight="1" x14ac:dyDescent="0.25">
      <c r="A3" s="2"/>
      <c r="B3" s="142" t="s">
        <v>58</v>
      </c>
      <c r="C3" s="142" t="s">
        <v>59</v>
      </c>
      <c r="D3" s="142">
        <v>3800</v>
      </c>
      <c r="E3" s="142">
        <v>380</v>
      </c>
      <c r="F3" s="98"/>
      <c r="G3" s="102"/>
    </row>
    <row r="4" spans="1:7" s="3" customFormat="1" ht="17.25" customHeight="1" x14ac:dyDescent="0.25">
      <c r="A4" s="2"/>
      <c r="B4" s="142" t="s">
        <v>58</v>
      </c>
      <c r="C4" s="142" t="s">
        <v>62</v>
      </c>
      <c r="D4" s="142">
        <v>1400</v>
      </c>
      <c r="E4" s="142">
        <v>140</v>
      </c>
      <c r="F4" s="98"/>
      <c r="G4" s="102"/>
    </row>
    <row r="5" spans="1:7" s="3" customFormat="1" ht="17.25" customHeight="1" x14ac:dyDescent="0.25">
      <c r="A5" s="2"/>
      <c r="B5" s="142" t="s">
        <v>65</v>
      </c>
      <c r="C5" s="142" t="s">
        <v>66</v>
      </c>
      <c r="D5" s="142">
        <v>5200</v>
      </c>
      <c r="E5" s="142">
        <v>520</v>
      </c>
      <c r="F5" s="98"/>
      <c r="G5" s="102"/>
    </row>
    <row r="6" spans="1:7" s="3" customFormat="1" ht="17.25" customHeight="1" x14ac:dyDescent="0.25">
      <c r="A6" s="2"/>
      <c r="B6" s="142" t="s">
        <v>69</v>
      </c>
      <c r="C6" s="142" t="s">
        <v>62</v>
      </c>
      <c r="D6" s="142">
        <v>1200</v>
      </c>
      <c r="E6" s="142">
        <v>120</v>
      </c>
      <c r="F6" s="98"/>
      <c r="G6" s="102"/>
    </row>
    <row r="7" spans="1:7" s="3" customFormat="1" ht="17.25" customHeight="1" x14ac:dyDescent="0.25">
      <c r="A7" s="2"/>
      <c r="B7" s="142" t="s">
        <v>72</v>
      </c>
      <c r="C7" s="142" t="s">
        <v>73</v>
      </c>
      <c r="D7" s="142">
        <v>1200</v>
      </c>
      <c r="E7" s="142">
        <v>120</v>
      </c>
      <c r="F7" s="98"/>
      <c r="G7" s="102"/>
    </row>
    <row r="8" spans="1:7" s="3" customFormat="1" ht="17.25" customHeight="1" x14ac:dyDescent="0.25">
      <c r="A8" s="2"/>
      <c r="B8" s="142" t="s">
        <v>72</v>
      </c>
      <c r="C8" s="142" t="s">
        <v>76</v>
      </c>
      <c r="D8" s="142">
        <v>1500</v>
      </c>
      <c r="E8" s="142">
        <v>150</v>
      </c>
      <c r="F8" s="98"/>
      <c r="G8" s="102"/>
    </row>
    <row r="9" spans="1:7" s="3" customFormat="1" ht="17.25" customHeight="1" x14ac:dyDescent="0.25">
      <c r="A9" s="2"/>
      <c r="B9" s="142" t="s">
        <v>79</v>
      </c>
      <c r="C9" s="142" t="s">
        <v>80</v>
      </c>
      <c r="D9" s="142">
        <v>4500</v>
      </c>
      <c r="E9" s="142">
        <v>450</v>
      </c>
      <c r="F9" s="98"/>
      <c r="G9" s="102"/>
    </row>
    <row r="10" spans="1:7" s="3" customFormat="1" ht="17.25" customHeight="1" x14ac:dyDescent="0.25">
      <c r="A10" s="2"/>
      <c r="B10" s="142" t="s">
        <v>69</v>
      </c>
      <c r="C10" s="142" t="s">
        <v>83</v>
      </c>
      <c r="D10" s="142">
        <v>2600</v>
      </c>
      <c r="E10" s="142">
        <v>260</v>
      </c>
      <c r="F10" s="98"/>
      <c r="G10" s="102"/>
    </row>
    <row r="11" spans="1:7" s="3" customFormat="1" ht="17.25" customHeight="1" x14ac:dyDescent="0.25">
      <c r="A11" s="2"/>
      <c r="B11" s="142" t="s">
        <v>86</v>
      </c>
      <c r="C11" s="142" t="s">
        <v>87</v>
      </c>
      <c r="D11" s="142">
        <v>4800</v>
      </c>
      <c r="E11" s="142">
        <v>480</v>
      </c>
      <c r="F11" s="98"/>
      <c r="G11" s="102"/>
    </row>
    <row r="12" spans="1:7" s="3" customFormat="1" ht="17.25" customHeight="1" x14ac:dyDescent="0.25">
      <c r="A12" s="2"/>
      <c r="B12" s="142" t="s">
        <v>86</v>
      </c>
      <c r="C12" s="142" t="s">
        <v>90</v>
      </c>
      <c r="D12" s="142">
        <v>900</v>
      </c>
      <c r="E12" s="142">
        <v>90</v>
      </c>
      <c r="F12" s="98"/>
      <c r="G12" s="102"/>
    </row>
    <row r="13" spans="1:7" s="3" customFormat="1" ht="17.25" customHeight="1" x14ac:dyDescent="0.25">
      <c r="A13" s="2"/>
      <c r="B13" s="142" t="s">
        <v>86</v>
      </c>
      <c r="C13" s="142" t="s">
        <v>93</v>
      </c>
      <c r="D13" s="142">
        <v>2600</v>
      </c>
      <c r="E13" s="142">
        <v>260</v>
      </c>
      <c r="F13" s="98"/>
      <c r="G13" s="102"/>
    </row>
    <row r="14" spans="1:7" s="3" customFormat="1" ht="17.25" customHeight="1" x14ac:dyDescent="0.25">
      <c r="A14" s="2"/>
      <c r="B14" s="142" t="s">
        <v>96</v>
      </c>
      <c r="C14" s="142" t="s">
        <v>97</v>
      </c>
      <c r="D14" s="142">
        <v>600</v>
      </c>
      <c r="E14" s="142">
        <v>60</v>
      </c>
      <c r="F14" s="98"/>
      <c r="G14" s="102"/>
    </row>
    <row r="15" spans="1:7" s="3" customFormat="1" ht="17.25" customHeight="1" x14ac:dyDescent="0.25">
      <c r="A15" s="2"/>
      <c r="B15" s="142" t="s">
        <v>96</v>
      </c>
      <c r="C15" s="142" t="s">
        <v>100</v>
      </c>
      <c r="D15" s="142">
        <v>7800</v>
      </c>
      <c r="E15" s="142">
        <v>780</v>
      </c>
      <c r="F15" s="98"/>
      <c r="G15" s="102"/>
    </row>
    <row r="16" spans="1:7" s="3" customFormat="1" ht="17.25" customHeight="1" x14ac:dyDescent="0.25">
      <c r="A16" s="2"/>
      <c r="B16" s="142" t="s">
        <v>103</v>
      </c>
      <c r="C16" s="142" t="s">
        <v>104</v>
      </c>
      <c r="D16" s="142">
        <v>3600</v>
      </c>
      <c r="E16" s="142">
        <v>360</v>
      </c>
      <c r="F16" s="98"/>
      <c r="G16" s="102"/>
    </row>
    <row r="17" spans="1:7" s="3" customFormat="1" ht="17.25" customHeight="1" x14ac:dyDescent="0.25">
      <c r="A17" s="2"/>
      <c r="B17" s="142" t="s">
        <v>107</v>
      </c>
      <c r="C17" s="142" t="s">
        <v>108</v>
      </c>
      <c r="D17" s="142">
        <v>5000</v>
      </c>
      <c r="E17" s="142">
        <v>500</v>
      </c>
      <c r="F17" s="98"/>
      <c r="G17" s="102"/>
    </row>
    <row r="18" spans="1:7" s="3" customFormat="1" ht="17.25" customHeight="1" x14ac:dyDescent="0.25">
      <c r="A18" s="2"/>
      <c r="B18" s="142" t="s">
        <v>111</v>
      </c>
      <c r="C18" s="142" t="s">
        <v>112</v>
      </c>
      <c r="D18" s="142">
        <v>5000</v>
      </c>
      <c r="E18" s="142">
        <v>500</v>
      </c>
      <c r="F18" s="98"/>
      <c r="G18" s="102"/>
    </row>
    <row r="19" spans="1:7" s="3" customFormat="1" ht="17.25" customHeight="1" x14ac:dyDescent="0.25">
      <c r="A19" s="2"/>
      <c r="B19" s="142" t="s">
        <v>115</v>
      </c>
      <c r="C19" s="142" t="s">
        <v>116</v>
      </c>
      <c r="D19" s="142">
        <v>4200</v>
      </c>
      <c r="E19" s="142">
        <v>420</v>
      </c>
      <c r="F19" s="98"/>
      <c r="G19" s="102"/>
    </row>
    <row r="20" spans="1:7" s="3" customFormat="1" ht="17.25" customHeight="1" x14ac:dyDescent="0.25">
      <c r="A20" s="2"/>
      <c r="B20" s="142" t="s">
        <v>119</v>
      </c>
      <c r="C20" s="142" t="s">
        <v>120</v>
      </c>
      <c r="D20" s="142">
        <v>420</v>
      </c>
      <c r="E20" s="142">
        <v>42</v>
      </c>
      <c r="F20" s="98"/>
      <c r="G20" s="102"/>
    </row>
    <row r="21" spans="1:7" s="3" customFormat="1" ht="17.25" customHeight="1" x14ac:dyDescent="0.25">
      <c r="A21" s="2"/>
      <c r="B21" s="142" t="s">
        <v>123</v>
      </c>
      <c r="C21" s="142" t="s">
        <v>124</v>
      </c>
      <c r="D21" s="142">
        <v>2100</v>
      </c>
      <c r="E21" s="142">
        <v>210</v>
      </c>
      <c r="F21" s="98"/>
      <c r="G21" s="102"/>
    </row>
    <row r="22" spans="1:7" s="3" customFormat="1" ht="18.75" customHeight="1" x14ac:dyDescent="0.2">
      <c r="A22" s="2"/>
      <c r="B22" s="166"/>
      <c r="C22" s="166"/>
      <c r="D22" s="110">
        <f>SUM(D3:D21)</f>
        <v>58420</v>
      </c>
      <c r="E22" s="110">
        <f>SUM(E3:E21)</f>
        <v>5842</v>
      </c>
      <c r="F22" s="98"/>
      <c r="G22" s="102"/>
    </row>
    <row r="23" spans="1:7" s="3" customFormat="1" ht="18" customHeight="1" thickBot="1" x14ac:dyDescent="0.25">
      <c r="A23" s="2"/>
      <c r="B23" s="166"/>
      <c r="C23" s="166"/>
      <c r="D23" s="166"/>
      <c r="E23" s="109"/>
      <c r="F23" s="98"/>
      <c r="G23" s="102"/>
    </row>
    <row r="24" spans="1:7" x14ac:dyDescent="0.2">
      <c r="A24" s="170"/>
      <c r="B24" s="171"/>
      <c r="C24" s="145" t="s">
        <v>127</v>
      </c>
      <c r="D24" s="146" t="s">
        <v>136</v>
      </c>
      <c r="E24" s="147">
        <f>E22*2</f>
        <v>11684</v>
      </c>
      <c r="F24" s="168"/>
      <c r="G24" s="169"/>
    </row>
    <row r="25" spans="1:7" x14ac:dyDescent="0.2">
      <c r="A25" s="170"/>
      <c r="B25" s="171"/>
      <c r="C25" s="148" t="s">
        <v>128</v>
      </c>
      <c r="D25" s="149" t="s">
        <v>149</v>
      </c>
      <c r="E25" s="150">
        <f>E24</f>
        <v>11684</v>
      </c>
      <c r="F25" s="168"/>
      <c r="G25" s="169"/>
    </row>
    <row r="26" spans="1:7" ht="13.5" thickBot="1" x14ac:dyDescent="0.25">
      <c r="A26" s="170"/>
      <c r="B26" s="171"/>
      <c r="C26" s="151" t="s">
        <v>129</v>
      </c>
      <c r="D26" s="152" t="s">
        <v>136</v>
      </c>
      <c r="E26" s="153">
        <f>E24</f>
        <v>11684</v>
      </c>
      <c r="F26" s="168"/>
      <c r="G26" s="169"/>
    </row>
  </sheetData>
  <printOptions horizontalCentered="1"/>
  <pageMargins left="0.27559055118110237" right="0.39370078740157483" top="0.19685039370078741" bottom="0.78740157480314965" header="0" footer="0.78740157480314965"/>
  <pageSetup scale="72" fitToHeight="0" orientation="portrait" horizontalDpi="300" verticalDpi="300" r:id="rId1"/>
  <headerFooter alignWithMargins="0">
    <oddFooter>&amp;CPágina &amp;P de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9</vt:i4>
      </vt:variant>
    </vt:vector>
  </HeadingPairs>
  <TitlesOfParts>
    <vt:vector size="17" baseType="lpstr">
      <vt:lpstr>TARJETA INFORMATIVA</vt:lpstr>
      <vt:lpstr>PROGRAMA</vt:lpstr>
      <vt:lpstr>RESUMEN</vt:lpstr>
      <vt:lpstr>PRESUPUESTO</vt:lpstr>
      <vt:lpstr>LOCALIZACIÓN</vt:lpstr>
      <vt:lpstr>FOTOS</vt:lpstr>
      <vt:lpstr>PRESUPUESTO (2)</vt:lpstr>
      <vt:lpstr>Hoja1</vt:lpstr>
      <vt:lpstr>FOTOS!Área_de_impresión</vt:lpstr>
      <vt:lpstr>LOCALIZACIÓN!Área_de_impresión</vt:lpstr>
      <vt:lpstr>PRESUPUESTO!Área_de_impresión</vt:lpstr>
      <vt:lpstr>'PRESUPUESTO (2)'!Área_de_impresión</vt:lpstr>
      <vt:lpstr>PROGRAMA!Área_de_impresión</vt:lpstr>
      <vt:lpstr>RESUMEN!Área_de_impresión</vt:lpstr>
      <vt:lpstr>'TARJETA INFORMATIVA'!Área_de_impresión</vt:lpstr>
      <vt:lpstr>PRESUPUESTO!Títulos_a_imprimir</vt:lpstr>
      <vt:lpstr>'PRESUPUESTO (2)'!Títulos_a_imprimir</vt:lpstr>
    </vt:vector>
  </TitlesOfParts>
  <Manager/>
  <Company>Gobierno Del Estado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Sria. De Plan. y Eval.</dc:creator>
  <cp:keywords/>
  <dc:description/>
  <cp:lastModifiedBy>Claudia</cp:lastModifiedBy>
  <cp:revision/>
  <cp:lastPrinted>2018-03-02T21:20:18Z</cp:lastPrinted>
  <dcterms:created xsi:type="dcterms:W3CDTF">2004-10-13T15:25:41Z</dcterms:created>
  <dcterms:modified xsi:type="dcterms:W3CDTF">2018-03-02T21:20:50Z</dcterms:modified>
  <cp:category/>
  <cp:contentStatus/>
</cp:coreProperties>
</file>