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7470" windowHeight="5505" tabRatio="732" activeTab="3"/>
  </bookViews>
  <sheets>
    <sheet name="TARJETA INFORMATIVA" sheetId="35" r:id="rId1"/>
    <sheet name="PROGRAMA" sheetId="33" r:id="rId2"/>
    <sheet name="RESUMEN" sheetId="34" r:id="rId3"/>
    <sheet name="PRESUPUESTO" sheetId="32" r:id="rId4"/>
    <sheet name="LOCALIZACIÓN" sheetId="36" r:id="rId5"/>
    <sheet name="FOTOS" sheetId="37" r:id="rId6"/>
  </sheets>
  <externalReferences>
    <externalReference r:id="rId7"/>
  </externalReferences>
  <definedNames>
    <definedName name="A_impresión_IM">#REF!</definedName>
    <definedName name="_xlnm.Print_Area" localSheetId="5">FOTOS!$A$1:$G$44</definedName>
    <definedName name="_xlnm.Print_Area" localSheetId="4">LOCALIZACIÓN!$A$1:$H$31</definedName>
    <definedName name="_xlnm.Print_Area" localSheetId="3">PRESUPUESTO!$A$1:$F$21</definedName>
    <definedName name="_xlnm.Print_Area" localSheetId="1">PROGRAMA!$A$1:$I$16</definedName>
    <definedName name="_xlnm.Print_Area" localSheetId="2">RESUMEN!$A$1:$C$24</definedName>
    <definedName name="_xlnm.Print_Area" localSheetId="0">'TARJETA INFORMATIVA'!$A$1:$M$33</definedName>
    <definedName name="CURIEL" localSheetId="3">'[1]DATOS BASICOS'!#REF!</definedName>
    <definedName name="CURIEL">'[1]DATOS BASICOS'!#REF!</definedName>
    <definedName name="_xlnm.Print_Titles" localSheetId="3">PRESUPUESTO!$1:$11</definedName>
  </definedNames>
  <calcPr calcId="144525"/>
</workbook>
</file>

<file path=xl/calcChain.xml><?xml version="1.0" encoding="utf-8"?>
<calcChain xmlns="http://schemas.openxmlformats.org/spreadsheetml/2006/main">
  <c r="I28" i="32" l="1"/>
  <c r="I27" i="32" l="1"/>
  <c r="I25" i="32"/>
  <c r="I24" i="32"/>
  <c r="H18" i="32"/>
  <c r="F6" i="32" l="1"/>
  <c r="D9" i="35" l="1"/>
  <c r="D8" i="32" l="1"/>
  <c r="F8" i="32"/>
  <c r="E6" i="32"/>
  <c r="E8" i="32" s="1"/>
  <c r="D12" i="32" s="1"/>
  <c r="F12" i="32" s="1"/>
  <c r="D13" i="35" l="1"/>
  <c r="D14" i="32"/>
  <c r="F14" i="32" s="1"/>
  <c r="B8" i="34"/>
  <c r="B152" i="37" l="1"/>
  <c r="B151" i="37"/>
  <c r="B150" i="37"/>
  <c r="B108" i="37"/>
  <c r="B107" i="37"/>
  <c r="B106" i="37"/>
  <c r="B56" i="37"/>
  <c r="B55" i="37"/>
  <c r="B54" i="37"/>
  <c r="B3" i="37" l="1"/>
  <c r="B3" i="36"/>
  <c r="B1" i="37"/>
  <c r="B2" i="37"/>
  <c r="B2" i="36"/>
  <c r="B1" i="36"/>
  <c r="B1" i="33"/>
  <c r="B2" i="33"/>
  <c r="B2" i="34"/>
  <c r="B1" i="34"/>
  <c r="B3" i="33"/>
  <c r="A8" i="33" s="1"/>
  <c r="B3" i="34"/>
  <c r="F18" i="32" l="1"/>
  <c r="C11" i="34" s="1"/>
  <c r="C15" i="34" s="1"/>
  <c r="C16" i="34" s="1"/>
  <c r="C17" i="34" s="1"/>
  <c r="F19" i="32" l="1"/>
  <c r="F20" i="32" s="1"/>
  <c r="D22" i="35" s="1"/>
  <c r="K27" i="35" s="1"/>
  <c r="G9" i="33" l="1"/>
  <c r="G8" i="33" s="1"/>
  <c r="F8" i="33" l="1"/>
  <c r="F13" i="33" s="1"/>
  <c r="D8" i="33"/>
  <c r="D13" i="33" s="1"/>
  <c r="C8" i="33"/>
  <c r="E8" i="33"/>
  <c r="E13" i="33" s="1"/>
  <c r="C13" i="33"/>
  <c r="C9" i="33" s="1"/>
  <c r="C10" i="33" s="1"/>
  <c r="D10" i="33" s="1"/>
  <c r="E10" i="33" s="1"/>
  <c r="F10" i="33" s="1"/>
  <c r="H8" i="33"/>
  <c r="H9" i="33" s="1"/>
  <c r="I8" i="33" l="1"/>
  <c r="C14" i="33"/>
  <c r="D14" i="33" s="1"/>
  <c r="E14" i="33" s="1"/>
  <c r="F14" i="33" s="1"/>
</calcChain>
</file>

<file path=xl/sharedStrings.xml><?xml version="1.0" encoding="utf-8"?>
<sst xmlns="http://schemas.openxmlformats.org/spreadsheetml/2006/main" count="119" uniqueCount="79">
  <si>
    <t>Localidad:</t>
  </si>
  <si>
    <t>Municipio:</t>
  </si>
  <si>
    <t>Obra:</t>
  </si>
  <si>
    <t>Clave</t>
  </si>
  <si>
    <t>Concepto</t>
  </si>
  <si>
    <t>Unidad</t>
  </si>
  <si>
    <t>Cantidad</t>
  </si>
  <si>
    <t>P. U.</t>
  </si>
  <si>
    <t>Importe</t>
  </si>
  <si>
    <t xml:space="preserve">Presupuesto de Obra </t>
  </si>
  <si>
    <t xml:space="preserve"> </t>
  </si>
  <si>
    <t xml:space="preserve">Sub total:  </t>
  </si>
  <si>
    <t xml:space="preserve">Total:  </t>
  </si>
  <si>
    <t>O b r a:</t>
  </si>
  <si>
    <t>Calendario de Ejecución de la Obra</t>
  </si>
  <si>
    <t>% Ponderado</t>
  </si>
  <si>
    <t>Parcial</t>
  </si>
  <si>
    <t>Acumulado</t>
  </si>
  <si>
    <t>% de Avance</t>
  </si>
  <si>
    <t>Calendario de Administración de los Recursos</t>
  </si>
  <si>
    <t>Resumen Presupuestal</t>
  </si>
  <si>
    <t xml:space="preserve">16% I.V.A:  </t>
  </si>
  <si>
    <t>TOTAL</t>
  </si>
  <si>
    <t xml:space="preserve">CHIHUAHUA </t>
  </si>
  <si>
    <t>CHIHUAHUA, CHIH.</t>
  </si>
  <si>
    <t>PRESIDENCIA MUNICIPAL DE CHIHUAHUA</t>
  </si>
  <si>
    <t>DESCRIPCIÓN:</t>
  </si>
  <si>
    <t>CARACTERISTICAS:</t>
  </si>
  <si>
    <t>TIEMPO DE EJECUCIÓN:</t>
  </si>
  <si>
    <t>INVERSIÓN DE LA OBRA:</t>
  </si>
  <si>
    <t>(I.V.A. INCLUIDO)</t>
  </si>
  <si>
    <t>BENEFICIARIOS:</t>
  </si>
  <si>
    <t>HABITANTES</t>
  </si>
  <si>
    <t>SUPERVISOR:</t>
  </si>
  <si>
    <t>ESTRUCTURA FINANCIERA:</t>
  </si>
  <si>
    <t>FEDERAL</t>
  </si>
  <si>
    <t>ESTATAL</t>
  </si>
  <si>
    <t>MUNICIPAL</t>
  </si>
  <si>
    <t>CROQUIS DE LOCALIZACIÓN</t>
  </si>
  <si>
    <t>FOTOGRAFIA</t>
  </si>
  <si>
    <t>INCLUYENDO:</t>
  </si>
  <si>
    <t>SUBTOTAL</t>
  </si>
  <si>
    <t>IVA</t>
  </si>
  <si>
    <t>ENLACE PMD:</t>
  </si>
  <si>
    <t>MODALIDAD:</t>
  </si>
  <si>
    <t>Contrato</t>
  </si>
  <si>
    <t>ENLACE PDM:</t>
  </si>
  <si>
    <t>ü</t>
  </si>
  <si>
    <t>LATITUD:</t>
  </si>
  <si>
    <t>LONGUITUD:</t>
  </si>
  <si>
    <t>Mantenimiento</t>
  </si>
  <si>
    <t>2.2.1.5</t>
  </si>
  <si>
    <t xml:space="preserve">FORTALECER EL PROGRAMA DE RECARPETEO , CALAFATEO Y BACHEO EN CALLES Y VIALIDADES. </t>
  </si>
  <si>
    <t>C. SICOMORO ENTRE AV. INDUSTRIAS Y AMERICA LATINA</t>
  </si>
  <si>
    <t>CALLE ELIAS MILLER ENTRE AV. MIRADOR Y HDAS. DEL VALLE</t>
  </si>
  <si>
    <t>C. CAMPO DEL NORTE ENTRE ABOLICION DE LA ESCLAVITUD Y CIRC. UNIVERSITARIO.</t>
  </si>
  <si>
    <t>M3</t>
  </si>
  <si>
    <t>UBICACIÓN</t>
  </si>
  <si>
    <t>CPO.</t>
  </si>
  <si>
    <t>TOTAL:</t>
  </si>
  <si>
    <t>AREA (M2)</t>
  </si>
  <si>
    <t>VOL. CAPA (M3)</t>
  </si>
  <si>
    <t>BACHEO, RENIVELACION Y CAPA DE MICROCARPETA</t>
  </si>
  <si>
    <t>SEMANAS</t>
  </si>
  <si>
    <t xml:space="preserve">M3. DE MICROCARPETA ASFALTICA </t>
  </si>
  <si>
    <t>COORDENADAS INICIO</t>
  </si>
  <si>
    <t>COORDENADAS TERMINO</t>
  </si>
  <si>
    <t>MICROCARPETA ASFALTICA. POR UNIDAD DE OBRA TERMINADA ACOMODADA DE 1.00 cm. DE ESPESOR, TAMAÑO MAXIMO DEL AGREGADO DE 1/4" (6.35 mm.) DEL BANCO DE TRITURACION TOTAL QUE ELIJA EL CONTRATISTA, INCLUYE: APLICACIÓN CON EQUIPO AUTOPROPULSADO DE ALTA PRECISION Y DOSIFICACION CONTROLADA, MEZCLADO Y COLOCACION DE MICROCAPA ASFALTICA EN FRIO CONSTITUIDA POR UNA MEZCLA DE AGREGADO FINO BIEN GRADUADO, FILLER MINERAL, EMULSION ASFALTICA MODIFICADA CON POLIMERO LATEX AL 3 % Y RESIDUO ASFALTICO DEL 63 %,  Y EN GENERAL TODO LO NECESARIO PARA LA CORRECTA EJECUCION DEL CONCEPTO.</t>
  </si>
  <si>
    <t>MICROCARPETA ASFALTICA. POR UNIDAD DE OBRA TERMINADA QUE SE UTILICE EN BACHEO O RENIVELACIONES DE ESPESOR VARIABLE  Y   TAMAÑO MAXIMO DEL AGREGADO DE 1/4" (6.35 mm.) DEL BANCO DE TRITURACION TOTAL QUE ELIJA EL CONTRATISTA, INCLUYE: APLICACIÓN CON EQUIPO AUTOPROPULSADO DE ALTA PRECISION Y DOSIFICACION CONTROLADA, MEZCLADO Y COLOCACION DE MICROCAPA ASFALTICA EN FRIO CONSTITUIDA POR UNA MEZCLA DE AGREGADO FINO BIEN GRADUADO, FILLER MINERAL, EMULSION ASFALTICA MODIFICADA CON POLIMERO LATEX AL 3 % Y RESIDUO ASFALTICO DEL 63 %,  Y EN GENERAL TODO LO NECESARIO PARA LA CORRECTA EJECUCION DEL CONCEPTO.</t>
  </si>
  <si>
    <t xml:space="preserve">MICROCARPETA ASFALTICA ELABORADA EN FRIO CON EQUIPO AUTOPROPULSADO A BASE DE AGREGADO FINO BIEN GRADUADO Y EMULSION ASFALTICA MODIFICADA CON POLIMERO LATEX AL 3 % Y RESIDUO ASFALTICO DEL 63 %. </t>
  </si>
  <si>
    <t>'SUMINISTRO Y APLICACIÓN DE MICROCARPETA DE 1 CM. DE ESPESOR Y RENIVELACION DE ESPESOR VARIABLE, A BASE DE EMULSION ASFALTICA ECR-63 MODIFICADA CON POLIMERO Y UN 3 % DE LATEX Y AGREGADO PETREO DE TAMAÑO MAXIMO DE 1/4'' (6.35 MM) EN: AV. PACHECO ENTRE AV. 20 DE NOVIEMBRE Y BLVD. FUENTES MARES (TRAMOS AISLADOS); DE LA CIUDAD DE CHIHUAHUA</t>
  </si>
  <si>
    <t xml:space="preserve">VOL. RENIV. (M3.) </t>
  </si>
  <si>
    <t>Chihuahua, Chih., Marzo 2017</t>
  </si>
  <si>
    <t>AV. PASCUAL OROZCO</t>
  </si>
  <si>
    <t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t>
  </si>
  <si>
    <t>AV. JUAN ESCUTIA Y AV. HOMERO</t>
  </si>
  <si>
    <t>SUMINISTRO Y APLICACIÓN DE MICROCARPETA EN AV. PASCUAL OROZCO, DE LA CIUDAD DE CHIHUAHUA.</t>
  </si>
  <si>
    <t>28.683815, -106.100177</t>
  </si>
  <si>
    <t>28.709441, -106.112869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</si>
</sst>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N$&quot;* #,##0.00_);_(&quot;N$&quot;* \(#,##0.00\);_(&quot;N$&quot;* &quot;-&quot;??_);_(@_)"/>
    <numFmt numFmtId="165" formatCode="&quot;$&quot;#,##0.00"/>
    <numFmt numFmtId="166" formatCode="_-[$€-2]* #,##0.00_-;\-[$€-2]* #,##0.00_-;_-[$€-2]* &quot;-&quot;??_-"/>
    <numFmt numFmtId="167" formatCode="0.0000"/>
    <numFmt numFmtId="168" formatCode="[$$-80A]#,##0.00"/>
    <numFmt numFmtId="169" formatCode="###,###,##0.00"/>
    <numFmt numFmtId="170" formatCode="_-[$$-80A]* #,##0.00_-;\-[$$-80A]* #,##0.00_-;_-[$$-80A]* &quot;-&quot;??_-;_-@_-"/>
    <numFmt numFmtId="171" formatCode="_(* &quot;$&quot;\ #,##0.00_)"/>
  </numFmts>
  <fonts count="57" x14ac:knownFonts="1">
    <font>
      <sz val="10"/>
      <name val="Arial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30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2"/>
      <name val="Arial"/>
      <family val="2"/>
    </font>
    <font>
      <sz val="14"/>
      <name val="Tahoma"/>
      <family val="2"/>
    </font>
    <font>
      <b/>
      <sz val="20"/>
      <name val="Tahoma"/>
      <family val="2"/>
    </font>
    <font>
      <b/>
      <sz val="14"/>
      <name val="Tahoma"/>
      <family val="2"/>
    </font>
    <font>
      <b/>
      <sz val="16"/>
      <name val="Tahoma"/>
      <family val="2"/>
    </font>
    <font>
      <b/>
      <sz val="40"/>
      <name val="Berlin Sans FB Demi"/>
      <family val="2"/>
    </font>
    <font>
      <b/>
      <sz val="14"/>
      <name val="Arial Narrow"/>
      <family val="2"/>
    </font>
    <font>
      <sz val="14"/>
      <name val="Arial Narrow"/>
      <family val="2"/>
    </font>
    <font>
      <sz val="8"/>
      <name val="Arial"/>
      <family val="2"/>
    </font>
    <font>
      <sz val="10"/>
      <name val="Wingdings"/>
      <charset val="2"/>
    </font>
    <font>
      <b/>
      <sz val="12"/>
      <name val="Arial"/>
      <family val="2"/>
    </font>
    <font>
      <sz val="12"/>
      <name val="Arial Black"/>
      <family val="2"/>
    </font>
    <font>
      <sz val="10"/>
      <name val="Arial"/>
      <family val="2"/>
    </font>
    <font>
      <sz val="12"/>
      <color indexed="8"/>
      <name val="Arial Black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4"/>
      <color theme="1"/>
      <name val="Tahoma"/>
      <family val="2"/>
    </font>
    <font>
      <sz val="12"/>
      <color rgb="FF000000"/>
      <name val="Verdana"/>
      <family val="2"/>
    </font>
    <font>
      <sz val="12"/>
      <color theme="1"/>
      <name val="Arial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Verdana"/>
      <family val="2"/>
    </font>
    <font>
      <b/>
      <sz val="14"/>
      <color theme="1"/>
      <name val="Tahom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  <font>
      <b/>
      <sz val="26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 Narrow"/>
      <family val="2"/>
    </font>
    <font>
      <b/>
      <sz val="9"/>
      <color theme="1"/>
      <name val="Tahoma"/>
      <family val="2"/>
    </font>
    <font>
      <sz val="8"/>
      <color theme="1"/>
      <name val="Arial"/>
      <family val="2"/>
    </font>
    <font>
      <b/>
      <sz val="10"/>
      <color theme="1"/>
      <name val="Tahoma"/>
      <family val="2"/>
    </font>
    <font>
      <sz val="7"/>
      <name val="Tahoma"/>
      <family val="2"/>
    </font>
    <font>
      <b/>
      <sz val="9"/>
      <name val="Arial"/>
      <family val="2"/>
    </font>
    <font>
      <b/>
      <sz val="7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sz val="9"/>
      <color rgb="FF000000"/>
      <name val="Verdana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1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center"/>
    </xf>
    <xf numFmtId="0" fontId="5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/>
    <xf numFmtId="0" fontId="2" fillId="0" borderId="0" xfId="0" applyFont="1" applyFill="1" applyAlignment="1">
      <alignment vertical="top"/>
    </xf>
    <xf numFmtId="0" fontId="22" fillId="0" borderId="0" xfId="0" applyFont="1" applyAlignment="1">
      <alignment vertical="top"/>
    </xf>
    <xf numFmtId="0" fontId="23" fillId="0" borderId="0" xfId="0" applyFont="1" applyAlignment="1">
      <alignment horizontal="justify" vertical="top"/>
    </xf>
    <xf numFmtId="0" fontId="23" fillId="0" borderId="0" xfId="0" applyFont="1" applyAlignment="1">
      <alignment horizontal="center" vertical="top"/>
    </xf>
    <xf numFmtId="0" fontId="22" fillId="0" borderId="0" xfId="0" applyFont="1" applyFill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22" fillId="0" borderId="0" xfId="0" applyFont="1" applyFill="1" applyAlignment="1">
      <alignment horizontal="justify" vertical="top" wrapText="1"/>
    </xf>
    <xf numFmtId="0" fontId="9" fillId="0" borderId="0" xfId="5" applyFont="1" applyAlignment="1">
      <alignment horizontal="left" vertical="top"/>
    </xf>
    <xf numFmtId="0" fontId="9" fillId="0" borderId="0" xfId="5" applyFont="1" applyAlignment="1">
      <alignment horizontal="left" vertical="center"/>
    </xf>
    <xf numFmtId="0" fontId="24" fillId="0" borderId="0" xfId="5" applyFont="1" applyFill="1" applyAlignment="1">
      <alignment horizontal="left" vertical="top"/>
    </xf>
    <xf numFmtId="0" fontId="24" fillId="0" borderId="0" xfId="5" applyFont="1" applyAlignment="1">
      <alignment horizontal="left" vertical="top"/>
    </xf>
    <xf numFmtId="0" fontId="2" fillId="0" borderId="0" xfId="5" applyFont="1" applyAlignment="1">
      <alignment vertical="center"/>
    </xf>
    <xf numFmtId="0" fontId="6" fillId="0" borderId="0" xfId="5" applyFont="1"/>
    <xf numFmtId="0" fontId="11" fillId="0" borderId="2" xfId="5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/>
    </xf>
    <xf numFmtId="0" fontId="7" fillId="0" borderId="3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165" fontId="2" fillId="0" borderId="5" xfId="5" applyNumberFormat="1" applyFont="1" applyFill="1" applyBorder="1" applyAlignment="1">
      <alignment vertical="center"/>
    </xf>
    <xf numFmtId="0" fontId="2" fillId="0" borderId="0" xfId="5" applyFont="1" applyBorder="1"/>
    <xf numFmtId="0" fontId="3" fillId="0" borderId="6" xfId="5" applyFont="1" applyBorder="1" applyAlignment="1">
      <alignment horizontal="center" vertical="center" wrapText="1"/>
    </xf>
    <xf numFmtId="0" fontId="2" fillId="0" borderId="0" xfId="5" applyFont="1"/>
    <xf numFmtId="0" fontId="3" fillId="0" borderId="7" xfId="5" applyFont="1" applyBorder="1" applyAlignment="1">
      <alignment horizontal="center" vertical="center" wrapText="1"/>
    </xf>
    <xf numFmtId="0" fontId="6" fillId="0" borderId="0" xfId="5" applyFont="1" applyAlignment="1">
      <alignment vertical="justify" wrapText="1"/>
    </xf>
    <xf numFmtId="165" fontId="3" fillId="0" borderId="0" xfId="5" applyNumberFormat="1" applyFont="1" applyBorder="1" applyAlignment="1">
      <alignment horizontal="center" vertical="center"/>
    </xf>
    <xf numFmtId="44" fontId="2" fillId="0" borderId="0" xfId="5" applyNumberFormat="1" applyFont="1" applyBorder="1" applyAlignment="1">
      <alignment horizontal="center" vertical="center"/>
    </xf>
    <xf numFmtId="44" fontId="3" fillId="0" borderId="0" xfId="5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left" vertical="top"/>
    </xf>
    <xf numFmtId="0" fontId="11" fillId="0" borderId="0" xfId="0" applyFont="1" applyFill="1" applyAlignment="1">
      <alignment vertical="top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3" fillId="0" borderId="0" xfId="0" applyFont="1" applyFill="1" applyAlignment="1">
      <alignment horizontal="justify" vertical="center" wrapText="1"/>
    </xf>
    <xf numFmtId="0" fontId="10" fillId="0" borderId="0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9" fillId="0" borderId="0" xfId="0" applyFont="1" applyFill="1" applyBorder="1" applyAlignment="1">
      <alignment horizontal="right" vertical="top" wrapText="1"/>
    </xf>
    <xf numFmtId="168" fontId="9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68" fontId="9" fillId="0" borderId="0" xfId="0" applyNumberFormat="1" applyFont="1" applyFill="1" applyBorder="1" applyAlignment="1">
      <alignment horizontal="right" vertical="center"/>
    </xf>
    <xf numFmtId="168" fontId="9" fillId="0" borderId="8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168" fontId="11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9" fillId="0" borderId="0" xfId="0" quotePrefix="1" applyFont="1" applyFill="1" applyBorder="1" applyAlignment="1">
      <alignment horizontal="left" vertical="top" wrapText="1"/>
    </xf>
    <xf numFmtId="2" fontId="2" fillId="0" borderId="0" xfId="0" quotePrefix="1" applyNumberFormat="1" applyFont="1" applyFill="1" applyBorder="1" applyAlignment="1">
      <alignment horizontal="justify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0" xfId="5" applyFont="1" applyAlignment="1">
      <alignment vertical="center"/>
    </xf>
    <xf numFmtId="164" fontId="6" fillId="0" borderId="0" xfId="4" applyFont="1" applyFill="1" applyBorder="1"/>
    <xf numFmtId="168" fontId="6" fillId="0" borderId="0" xfId="0" applyNumberFormat="1" applyFont="1" applyFill="1" applyBorder="1"/>
    <xf numFmtId="0" fontId="25" fillId="0" borderId="0" xfId="0" applyFont="1" applyAlignment="1">
      <alignment horizontal="justify" vertical="center" readingOrder="1"/>
    </xf>
    <xf numFmtId="167" fontId="6" fillId="0" borderId="10" xfId="5" applyNumberFormat="1" applyFont="1" applyBorder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/>
    <xf numFmtId="3" fontId="26" fillId="0" borderId="0" xfId="0" applyNumberFormat="1" applyFont="1" applyAlignment="1">
      <alignment horizontal="center"/>
    </xf>
    <xf numFmtId="0" fontId="27" fillId="0" borderId="0" xfId="0" applyFont="1" applyAlignment="1"/>
    <xf numFmtId="0" fontId="28" fillId="0" borderId="0" xfId="0" applyFont="1"/>
    <xf numFmtId="0" fontId="27" fillId="0" borderId="0" xfId="0" applyFont="1"/>
    <xf numFmtId="0" fontId="29" fillId="0" borderId="0" xfId="0" applyFont="1" applyAlignment="1">
      <alignment vertical="center" wrapText="1"/>
    </xf>
    <xf numFmtId="0" fontId="23" fillId="0" borderId="0" xfId="0" quotePrefix="1" applyFont="1" applyFill="1" applyAlignment="1">
      <alignment vertical="top" wrapText="1"/>
    </xf>
    <xf numFmtId="168" fontId="9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Alignment="1"/>
    <xf numFmtId="0" fontId="30" fillId="0" borderId="0" xfId="5" applyFont="1" applyFill="1" applyAlignment="1">
      <alignment horizontal="left" vertical="top"/>
    </xf>
    <xf numFmtId="0" fontId="11" fillId="0" borderId="11" xfId="5" applyFont="1" applyBorder="1" applyAlignment="1">
      <alignment horizontal="center" vertical="center"/>
    </xf>
    <xf numFmtId="4" fontId="26" fillId="0" borderId="0" xfId="0" applyNumberFormat="1" applyFont="1" applyAlignment="1">
      <alignment horizontal="right"/>
    </xf>
    <xf numFmtId="2" fontId="2" fillId="0" borderId="0" xfId="0" applyNumberFormat="1" applyFont="1" applyFill="1" applyBorder="1" applyAlignment="1">
      <alignment horizontal="justify" vertical="center" wrapText="1"/>
    </xf>
    <xf numFmtId="0" fontId="31" fillId="0" borderId="0" xfId="0" applyFont="1"/>
    <xf numFmtId="0" fontId="2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2" fontId="26" fillId="0" borderId="0" xfId="0" applyNumberFormat="1" applyFont="1"/>
    <xf numFmtId="167" fontId="6" fillId="0" borderId="12" xfId="5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8" fillId="0" borderId="0" xfId="0" applyFont="1" applyAlignment="1">
      <alignment horizontal="right" vertical="top" wrapText="1"/>
    </xf>
    <xf numFmtId="0" fontId="32" fillId="0" borderId="0" xfId="0" applyFont="1" applyAlignment="1">
      <alignment horizontal="justify" vertical="center" wrapText="1"/>
    </xf>
    <xf numFmtId="0" fontId="0" fillId="0" borderId="0" xfId="0" applyAlignment="1">
      <alignment horizontal="left" indent="1"/>
    </xf>
    <xf numFmtId="0" fontId="8" fillId="0" borderId="0" xfId="0" applyNumberFormat="1" applyFont="1" applyFill="1" applyAlignment="1" applyProtection="1">
      <alignment horizontal="left" vertical="top" wrapText="1"/>
    </xf>
    <xf numFmtId="0" fontId="7" fillId="0" borderId="3" xfId="0" applyFont="1" applyFill="1" applyBorder="1" applyAlignment="1">
      <alignment horizontal="center" vertical="top"/>
    </xf>
    <xf numFmtId="0" fontId="8" fillId="0" borderId="0" xfId="0" applyNumberFormat="1" applyFont="1" applyFill="1" applyAlignment="1" applyProtection="1">
      <alignment horizontal="center" vertical="top"/>
    </xf>
    <xf numFmtId="169" fontId="8" fillId="0" borderId="0" xfId="0" applyNumberFormat="1" applyFont="1" applyFill="1" applyAlignment="1" applyProtection="1">
      <alignment horizontal="center" vertical="top"/>
    </xf>
    <xf numFmtId="171" fontId="8" fillId="0" borderId="0" xfId="0" applyNumberFormat="1" applyFont="1" applyFill="1" applyAlignment="1" applyProtection="1">
      <alignment horizontal="center" vertical="top"/>
    </xf>
    <xf numFmtId="0" fontId="8" fillId="0" borderId="0" xfId="0" applyFont="1" applyAlignment="1">
      <alignment vertical="top"/>
    </xf>
    <xf numFmtId="0" fontId="18" fillId="0" borderId="0" xfId="0" applyNumberFormat="1" applyFont="1" applyFill="1" applyAlignment="1" applyProtection="1">
      <alignment horizontal="center" vertical="top"/>
    </xf>
    <xf numFmtId="0" fontId="5" fillId="0" borderId="0" xfId="0" applyFont="1" applyFill="1" applyAlignment="1">
      <alignment vertical="top"/>
    </xf>
    <xf numFmtId="165" fontId="18" fillId="0" borderId="0" xfId="4" applyNumberFormat="1" applyFont="1" applyFill="1" applyAlignment="1" applyProtection="1">
      <alignment horizontal="right" vertical="top"/>
    </xf>
    <xf numFmtId="165" fontId="8" fillId="0" borderId="0" xfId="4" applyNumberFormat="1" applyFont="1" applyFill="1" applyAlignment="1" applyProtection="1">
      <alignment horizontal="right" vertical="top"/>
    </xf>
    <xf numFmtId="0" fontId="8" fillId="0" borderId="0" xfId="0" applyFont="1" applyFill="1" applyBorder="1" applyAlignment="1">
      <alignment horizontal="center" vertical="top"/>
    </xf>
    <xf numFmtId="165" fontId="8" fillId="0" borderId="0" xfId="0" applyNumberFormat="1" applyFont="1" applyFill="1" applyBorder="1" applyAlignment="1">
      <alignment horizontal="right" vertical="top"/>
    </xf>
    <xf numFmtId="0" fontId="21" fillId="0" borderId="0" xfId="8" applyFont="1" applyFill="1" applyBorder="1" applyAlignment="1"/>
    <xf numFmtId="0" fontId="19" fillId="0" borderId="0" xfId="8" applyFont="1" applyBorder="1"/>
    <xf numFmtId="0" fontId="21" fillId="0" borderId="0" xfId="8" applyFont="1" applyBorder="1" applyAlignment="1"/>
    <xf numFmtId="0" fontId="8" fillId="0" borderId="0" xfId="7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4" fontId="8" fillId="0" borderId="0" xfId="0" applyNumberFormat="1" applyFont="1" applyFill="1" applyBorder="1" applyAlignment="1">
      <alignment horizontal="center" vertical="top"/>
    </xf>
    <xf numFmtId="165" fontId="8" fillId="0" borderId="0" xfId="0" applyNumberFormat="1" applyFont="1" applyFill="1" applyBorder="1" applyAlignment="1">
      <alignment horizontal="center" vertical="top"/>
    </xf>
    <xf numFmtId="4" fontId="8" fillId="0" borderId="0" xfId="7" applyNumberFormat="1" applyFont="1" applyFill="1" applyBorder="1" applyAlignment="1" applyProtection="1">
      <alignment horizontal="center" vertical="top"/>
    </xf>
    <xf numFmtId="165" fontId="8" fillId="0" borderId="0" xfId="7" applyNumberFormat="1" applyFont="1" applyFill="1" applyBorder="1" applyAlignment="1" applyProtection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23" fillId="0" borderId="0" xfId="0" applyFont="1" applyAlignment="1">
      <alignment horizontal="right" vertical="top"/>
    </xf>
    <xf numFmtId="0" fontId="22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8" fontId="26" fillId="0" borderId="0" xfId="4" applyNumberFormat="1" applyFont="1" applyFill="1" applyBorder="1" applyAlignment="1">
      <alignment horizontal="right" vertical="top"/>
    </xf>
    <xf numFmtId="0" fontId="40" fillId="0" borderId="0" xfId="0" applyFont="1"/>
    <xf numFmtId="4" fontId="37" fillId="0" borderId="0" xfId="0" applyNumberFormat="1" applyFont="1" applyAlignment="1">
      <alignment horizontal="right"/>
    </xf>
    <xf numFmtId="0" fontId="40" fillId="0" borderId="0" xfId="0" applyFont="1" applyAlignment="1">
      <alignment horizontal="centerContinuous"/>
    </xf>
    <xf numFmtId="0" fontId="44" fillId="0" borderId="0" xfId="0" applyFont="1" applyAlignment="1">
      <alignment horizontal="justify" vertical="center" readingOrder="1"/>
    </xf>
    <xf numFmtId="0" fontId="45" fillId="0" borderId="0" xfId="0" applyFont="1" applyFill="1" applyBorder="1" applyAlignment="1">
      <alignment horizontal="center" vertical="top"/>
    </xf>
    <xf numFmtId="4" fontId="45" fillId="0" borderId="0" xfId="0" applyNumberFormat="1" applyFont="1" applyFill="1" applyBorder="1" applyAlignment="1">
      <alignment horizontal="center" vertical="top"/>
    </xf>
    <xf numFmtId="165" fontId="45" fillId="0" borderId="0" xfId="0" applyNumberFormat="1" applyFont="1" applyFill="1" applyBorder="1" applyAlignment="1">
      <alignment horizontal="center" vertical="top"/>
    </xf>
    <xf numFmtId="4" fontId="46" fillId="0" borderId="0" xfId="4" applyNumberFormat="1" applyFont="1" applyFill="1" applyBorder="1" applyAlignment="1">
      <alignment horizontal="center" vertical="top"/>
    </xf>
    <xf numFmtId="0" fontId="47" fillId="0" borderId="0" xfId="0" applyFont="1" applyFill="1" applyBorder="1" applyAlignment="1">
      <alignment horizontal="center" vertical="top"/>
    </xf>
    <xf numFmtId="0" fontId="47" fillId="0" borderId="0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top"/>
    </xf>
    <xf numFmtId="0" fontId="48" fillId="0" borderId="0" xfId="7" applyNumberFormat="1" applyFont="1" applyFill="1" applyBorder="1" applyAlignment="1" applyProtection="1">
      <alignment horizontal="left" vertical="top" wrapText="1"/>
    </xf>
    <xf numFmtId="4" fontId="48" fillId="0" borderId="0" xfId="0" applyNumberFormat="1" applyFont="1" applyFill="1" applyBorder="1" applyAlignment="1">
      <alignment horizontal="center" vertical="top"/>
    </xf>
    <xf numFmtId="4" fontId="49" fillId="0" borderId="0" xfId="4" applyNumberFormat="1" applyFont="1" applyFill="1" applyBorder="1" applyAlignment="1">
      <alignment horizontal="center" vertical="top"/>
    </xf>
    <xf numFmtId="4" fontId="50" fillId="0" borderId="0" xfId="4" applyNumberFormat="1" applyFont="1" applyFill="1" applyBorder="1" applyAlignment="1">
      <alignment horizontal="center" vertical="top"/>
    </xf>
    <xf numFmtId="4" fontId="51" fillId="0" borderId="0" xfId="0" applyNumberFormat="1" applyFont="1" applyAlignment="1">
      <alignment horizontal="right"/>
    </xf>
    <xf numFmtId="4" fontId="52" fillId="0" borderId="0" xfId="0" applyNumberFormat="1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 wrapText="1"/>
    </xf>
    <xf numFmtId="0" fontId="30" fillId="0" borderId="0" xfId="5" applyFont="1" applyFill="1" applyAlignment="1">
      <alignment horizontal="left" vertical="top"/>
    </xf>
    <xf numFmtId="0" fontId="11" fillId="0" borderId="1" xfId="5" applyFont="1" applyBorder="1" applyAlignment="1">
      <alignment horizontal="center" vertical="center"/>
    </xf>
    <xf numFmtId="7" fontId="2" fillId="0" borderId="27" xfId="5" applyNumberFormat="1" applyFont="1" applyBorder="1" applyAlignment="1">
      <alignment horizontal="center" vertical="center"/>
    </xf>
    <xf numFmtId="168" fontId="2" fillId="0" borderId="21" xfId="5" applyNumberFormat="1" applyFont="1" applyFill="1" applyBorder="1" applyAlignment="1">
      <alignment horizontal="center" vertical="center" wrapText="1"/>
    </xf>
    <xf numFmtId="168" fontId="2" fillId="0" borderId="30" xfId="5" quotePrefix="1" applyNumberFormat="1" applyFont="1" applyFill="1" applyBorder="1" applyAlignment="1">
      <alignment horizontal="center" vertical="center" wrapText="1"/>
    </xf>
    <xf numFmtId="168" fontId="2" fillId="0" borderId="31" xfId="5" quotePrefix="1" applyNumberFormat="1" applyFont="1" applyFill="1" applyBorder="1" applyAlignment="1">
      <alignment horizontal="center" vertical="center" wrapText="1"/>
    </xf>
    <xf numFmtId="168" fontId="2" fillId="0" borderId="0" xfId="5" quotePrefix="1" applyNumberFormat="1" applyFont="1" applyFill="1" applyBorder="1" applyAlignment="1">
      <alignment horizontal="center" vertical="center" wrapText="1"/>
    </xf>
    <xf numFmtId="10" fontId="2" fillId="0" borderId="32" xfId="9" applyNumberFormat="1" applyFont="1" applyBorder="1" applyAlignment="1">
      <alignment horizontal="center" vertical="center"/>
    </xf>
    <xf numFmtId="10" fontId="2" fillId="0" borderId="33" xfId="9" applyNumberFormat="1" applyFont="1" applyBorder="1" applyAlignment="1">
      <alignment horizontal="center" vertical="center"/>
    </xf>
    <xf numFmtId="10" fontId="2" fillId="0" borderId="34" xfId="9" applyNumberFormat="1" applyFont="1" applyBorder="1" applyAlignment="1">
      <alignment horizontal="center" vertical="center"/>
    </xf>
    <xf numFmtId="10" fontId="2" fillId="0" borderId="35" xfId="5" applyNumberFormat="1" applyFont="1" applyBorder="1" applyAlignment="1">
      <alignment horizontal="center" vertical="center"/>
    </xf>
    <xf numFmtId="10" fontId="2" fillId="0" borderId="36" xfId="5" applyNumberFormat="1" applyFont="1" applyBorder="1" applyAlignment="1">
      <alignment horizontal="center" vertical="center"/>
    </xf>
    <xf numFmtId="10" fontId="2" fillId="0" borderId="37" xfId="5" applyNumberFormat="1" applyFont="1" applyBorder="1" applyAlignment="1">
      <alignment horizontal="center" vertical="center"/>
    </xf>
    <xf numFmtId="4" fontId="48" fillId="0" borderId="8" xfId="0" applyNumberFormat="1" applyFont="1" applyFill="1" applyBorder="1" applyAlignment="1">
      <alignment horizontal="center" vertical="top"/>
    </xf>
    <xf numFmtId="4" fontId="49" fillId="0" borderId="8" xfId="4" applyNumberFormat="1" applyFont="1" applyFill="1" applyBorder="1" applyAlignment="1">
      <alignment horizontal="center" vertical="top"/>
    </xf>
    <xf numFmtId="4" fontId="37" fillId="0" borderId="0" xfId="0" applyNumberFormat="1" applyFont="1" applyAlignment="1">
      <alignment horizontal="right" wrapText="1"/>
    </xf>
    <xf numFmtId="0" fontId="54" fillId="0" borderId="0" xfId="0" applyFont="1"/>
    <xf numFmtId="0" fontId="3" fillId="0" borderId="41" xfId="5" applyFont="1" applyBorder="1" applyAlignment="1">
      <alignment horizontal="center" vertical="center" wrapText="1"/>
    </xf>
    <xf numFmtId="7" fontId="2" fillId="0" borderId="42" xfId="5" applyNumberFormat="1" applyFont="1" applyBorder="1" applyAlignment="1">
      <alignment horizontal="center" vertical="center"/>
    </xf>
    <xf numFmtId="0" fontId="3" fillId="0" borderId="43" xfId="5" applyFont="1" applyBorder="1" applyAlignment="1">
      <alignment horizontal="center" vertical="center" wrapText="1"/>
    </xf>
    <xf numFmtId="7" fontId="2" fillId="0" borderId="44" xfId="5" applyNumberFormat="1" applyFont="1" applyBorder="1" applyAlignment="1">
      <alignment horizontal="center" vertical="center"/>
    </xf>
    <xf numFmtId="7" fontId="3" fillId="0" borderId="45" xfId="5" applyNumberFormat="1" applyFont="1" applyBorder="1" applyAlignment="1">
      <alignment horizontal="center" vertical="center"/>
    </xf>
    <xf numFmtId="165" fontId="5" fillId="0" borderId="0" xfId="0" applyNumberFormat="1" applyFont="1" applyFill="1"/>
    <xf numFmtId="0" fontId="3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/>
    </xf>
    <xf numFmtId="0" fontId="28" fillId="0" borderId="13" xfId="0" applyFont="1" applyBorder="1" applyAlignment="1">
      <alignment horizontal="center"/>
    </xf>
    <xf numFmtId="170" fontId="27" fillId="0" borderId="13" xfId="0" applyNumberFormat="1" applyFont="1" applyBorder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right" vertical="top" wrapText="1"/>
    </xf>
    <xf numFmtId="0" fontId="15" fillId="0" borderId="0" xfId="0" applyFont="1" applyAlignment="1">
      <alignment horizontal="left"/>
    </xf>
    <xf numFmtId="0" fontId="0" fillId="0" borderId="0" xfId="0" applyAlignment="1">
      <alignment horizontal="center"/>
    </xf>
    <xf numFmtId="170" fontId="34" fillId="2" borderId="0" xfId="0" applyNumberFormat="1" applyFont="1" applyFill="1" applyAlignment="1">
      <alignment horizontal="center"/>
    </xf>
    <xf numFmtId="0" fontId="26" fillId="3" borderId="0" xfId="0" applyFont="1" applyFill="1" applyAlignment="1">
      <alignment horizontal="left"/>
    </xf>
    <xf numFmtId="0" fontId="33" fillId="2" borderId="1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0" fontId="32" fillId="0" borderId="0" xfId="0" quotePrefix="1" applyFont="1" applyAlignment="1">
      <alignment horizontal="justify" vertical="center" wrapText="1"/>
    </xf>
    <xf numFmtId="0" fontId="32" fillId="0" borderId="0" xfId="0" applyFont="1" applyAlignment="1">
      <alignment horizontal="justify" vertical="center" wrapText="1"/>
    </xf>
    <xf numFmtId="0" fontId="56" fillId="0" borderId="0" xfId="0" applyFont="1" applyAlignment="1">
      <alignment horizontal="center" vertical="center" wrapText="1"/>
    </xf>
    <xf numFmtId="4" fontId="5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30" fillId="0" borderId="0" xfId="5" applyFont="1" applyFill="1" applyAlignment="1">
      <alignment horizontal="left" vertical="top"/>
    </xf>
    <xf numFmtId="0" fontId="36" fillId="0" borderId="0" xfId="5" applyFont="1" applyFill="1" applyAlignment="1">
      <alignment horizontal="justify" vertical="top" wrapText="1"/>
    </xf>
    <xf numFmtId="0" fontId="10" fillId="4" borderId="14" xfId="5" applyFont="1" applyFill="1" applyBorder="1" applyAlignment="1">
      <alignment horizontal="center" vertical="center"/>
    </xf>
    <xf numFmtId="0" fontId="10" fillId="4" borderId="15" xfId="5" applyFont="1" applyFill="1" applyBorder="1" applyAlignment="1">
      <alignment horizontal="center" vertical="center"/>
    </xf>
    <xf numFmtId="0" fontId="10" fillId="4" borderId="16" xfId="5" applyFont="1" applyFill="1" applyBorder="1" applyAlignment="1">
      <alignment horizontal="center" vertical="center"/>
    </xf>
    <xf numFmtId="0" fontId="11" fillId="0" borderId="17" xfId="5" applyFont="1" applyBorder="1" applyAlignment="1">
      <alignment horizontal="center" vertical="center"/>
    </xf>
    <xf numFmtId="0" fontId="11" fillId="0" borderId="18" xfId="5" applyFont="1" applyBorder="1" applyAlignment="1">
      <alignment horizontal="center" vertical="center"/>
    </xf>
    <xf numFmtId="0" fontId="11" fillId="0" borderId="2" xfId="5" applyFont="1" applyBorder="1" applyAlignment="1">
      <alignment horizontal="center" vertical="center"/>
    </xf>
    <xf numFmtId="0" fontId="11" fillId="0" borderId="11" xfId="5" applyFont="1" applyBorder="1" applyAlignment="1">
      <alignment horizontal="center" vertical="center"/>
    </xf>
    <xf numFmtId="0" fontId="9" fillId="0" borderId="2" xfId="5" applyFont="1" applyBorder="1" applyAlignment="1">
      <alignment horizontal="center" vertical="center"/>
    </xf>
    <xf numFmtId="0" fontId="11" fillId="0" borderId="19" xfId="5" applyFont="1" applyBorder="1" applyAlignment="1">
      <alignment horizontal="center" vertical="center"/>
    </xf>
    <xf numFmtId="0" fontId="11" fillId="0" borderId="20" xfId="5" applyFont="1" applyBorder="1" applyAlignment="1">
      <alignment horizontal="center" vertical="center"/>
    </xf>
    <xf numFmtId="0" fontId="11" fillId="0" borderId="25" xfId="5" applyFont="1" applyBorder="1" applyAlignment="1">
      <alignment horizontal="center" vertical="center"/>
    </xf>
    <xf numFmtId="0" fontId="11" fillId="0" borderId="24" xfId="5" applyFont="1" applyBorder="1" applyAlignment="1">
      <alignment horizontal="center" vertical="center"/>
    </xf>
    <xf numFmtId="0" fontId="11" fillId="0" borderId="26" xfId="5" applyFont="1" applyBorder="1" applyAlignment="1">
      <alignment horizontal="center" vertical="center"/>
    </xf>
    <xf numFmtId="167" fontId="3" fillId="0" borderId="9" xfId="5" applyNumberFormat="1" applyFont="1" applyBorder="1" applyAlignment="1">
      <alignment horizontal="center" vertical="center" wrapText="1"/>
    </xf>
    <xf numFmtId="0" fontId="3" fillId="0" borderId="10" xfId="5" applyFont="1" applyBorder="1" applyAlignment="1">
      <alignment horizontal="center" vertical="center" wrapText="1"/>
    </xf>
    <xf numFmtId="0" fontId="9" fillId="0" borderId="0" xfId="5" applyFont="1" applyAlignment="1">
      <alignment horizontal="left"/>
    </xf>
    <xf numFmtId="165" fontId="3" fillId="0" borderId="28" xfId="5" applyNumberFormat="1" applyFont="1" applyBorder="1" applyAlignment="1">
      <alignment horizontal="right" vertical="center" wrapText="1"/>
    </xf>
    <xf numFmtId="165" fontId="3" fillId="0" borderId="29" xfId="5" applyNumberFormat="1" applyFont="1" applyBorder="1" applyAlignment="1">
      <alignment horizontal="right" vertical="center" wrapText="1"/>
    </xf>
    <xf numFmtId="0" fontId="39" fillId="0" borderId="7" xfId="5" applyFont="1" applyBorder="1" applyAlignment="1">
      <alignment horizontal="center" vertical="center" wrapText="1"/>
    </xf>
    <xf numFmtId="0" fontId="39" fillId="0" borderId="22" xfId="5" applyFont="1" applyBorder="1" applyAlignment="1">
      <alignment horizontal="center" vertical="center" wrapText="1"/>
    </xf>
    <xf numFmtId="0" fontId="12" fillId="4" borderId="38" xfId="5" applyFont="1" applyFill="1" applyBorder="1" applyAlignment="1">
      <alignment horizontal="center" vertical="center"/>
    </xf>
    <xf numFmtId="0" fontId="12" fillId="4" borderId="39" xfId="5" applyFont="1" applyFill="1" applyBorder="1" applyAlignment="1">
      <alignment horizontal="center" vertical="center"/>
    </xf>
    <xf numFmtId="0" fontId="12" fillId="4" borderId="40" xfId="5" applyFont="1" applyFill="1" applyBorder="1" applyAlignment="1">
      <alignment horizontal="center" vertical="center"/>
    </xf>
    <xf numFmtId="0" fontId="42" fillId="0" borderId="0" xfId="0" applyFont="1" applyFill="1" applyAlignment="1">
      <alignment horizontal="justify" vertical="top" wrapText="1"/>
    </xf>
    <xf numFmtId="0" fontId="43" fillId="0" borderId="0" xfId="0" applyFont="1" applyFill="1" applyAlignment="1">
      <alignment horizontal="justify" vertical="top" wrapText="1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top"/>
    </xf>
    <xf numFmtId="0" fontId="4" fillId="0" borderId="23" xfId="0" applyFont="1" applyFill="1" applyBorder="1" applyAlignment="1">
      <alignment horizontal="center" vertical="center"/>
    </xf>
    <xf numFmtId="0" fontId="23" fillId="0" borderId="0" xfId="0" quotePrefix="1" applyFont="1" applyFill="1" applyAlignment="1">
      <alignment horizontal="left" vertical="top" wrapText="1"/>
    </xf>
    <xf numFmtId="0" fontId="38" fillId="0" borderId="0" xfId="0" quotePrefix="1" applyFont="1" applyFill="1" applyAlignment="1">
      <alignment horizontal="left" vertical="top" wrapText="1"/>
    </xf>
    <xf numFmtId="0" fontId="14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" fillId="0" borderId="0" xfId="0" applyFont="1" applyFill="1" applyAlignment="1">
      <alignment horizontal="center" vertical="top"/>
    </xf>
    <xf numFmtId="0" fontId="41" fillId="0" borderId="0" xfId="0" quotePrefix="1" applyFont="1" applyFill="1" applyAlignment="1">
      <alignment horizontal="left" vertical="top" wrapText="1"/>
    </xf>
    <xf numFmtId="0" fontId="53" fillId="0" borderId="0" xfId="0" applyFont="1" applyAlignment="1">
      <alignment horizontal="center"/>
    </xf>
  </cellXfs>
  <cellStyles count="10">
    <cellStyle name="%" xfId="1"/>
    <cellStyle name="Euro" xfId="2"/>
    <cellStyle name="Millares 2" xfId="3"/>
    <cellStyle name="Moneda" xfId="4" builtinId="4"/>
    <cellStyle name="Normal" xfId="0" builtinId="0"/>
    <cellStyle name="Normal 2" xfId="5"/>
    <cellStyle name="Normal 3" xfId="6"/>
    <cellStyle name="Normal 4 2" xfId="7"/>
    <cellStyle name="Normal_PRESUPUESTO (2)" xfId="8"/>
    <cellStyle name="Porcentual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742950</xdr:colOff>
      <xdr:row>28</xdr:row>
      <xdr:rowOff>0</xdr:rowOff>
    </xdr:from>
    <xdr:to>
      <xdr:col>7</xdr:col>
      <xdr:colOff>161925</xdr:colOff>
      <xdr:row>29</xdr:row>
      <xdr:rowOff>133350</xdr:rowOff>
    </xdr:to>
    <xdr:sp macro="" textlink="">
      <xdr:nvSpPr>
        <xdr:cNvPr id="2605" name="Text Box 152"/>
        <xdr:cNvSpPr txBox="1">
          <a:spLocks noChangeArrowheads="1"/>
        </xdr:cNvSpPr>
      </xdr:nvSpPr>
      <xdr:spPr bwMode="auto">
        <a:xfrm>
          <a:off x="5495925" y="6467475"/>
          <a:ext cx="1809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233631</xdr:colOff>
      <xdr:row>6</xdr:row>
      <xdr:rowOff>161745</xdr:rowOff>
    </xdr:from>
    <xdr:to>
      <xdr:col>2</xdr:col>
      <xdr:colOff>449292</xdr:colOff>
      <xdr:row>6</xdr:row>
      <xdr:rowOff>1275991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631" y="1114245"/>
          <a:ext cx="1743255" cy="11142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309469</xdr:colOff>
      <xdr:row>15</xdr:row>
      <xdr:rowOff>5014</xdr:rowOff>
    </xdr:from>
    <xdr:ext cx="184731" cy="201915"/>
    <xdr:sp macro="" textlink="">
      <xdr:nvSpPr>
        <xdr:cNvPr id="6" name="CuadroTexto 5"/>
        <xdr:cNvSpPr txBox="1"/>
      </xdr:nvSpPr>
      <xdr:spPr>
        <a:xfrm rot="2505835">
          <a:off x="3357469" y="4157914"/>
          <a:ext cx="184731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700"/>
        </a:p>
      </xdr:txBody>
    </xdr:sp>
    <xdr:clientData/>
  </xdr:oneCellAnchor>
  <xdr:oneCellAnchor>
    <xdr:from>
      <xdr:col>4</xdr:col>
      <xdr:colOff>218580</xdr:colOff>
      <xdr:row>44</xdr:row>
      <xdr:rowOff>5014</xdr:rowOff>
    </xdr:from>
    <xdr:ext cx="366511" cy="201915"/>
    <xdr:sp macro="" textlink="">
      <xdr:nvSpPr>
        <xdr:cNvPr id="8" name="CuadroTexto 5"/>
        <xdr:cNvSpPr txBox="1"/>
      </xdr:nvSpPr>
      <xdr:spPr>
        <a:xfrm rot="2505835">
          <a:off x="3266580" y="4224589"/>
          <a:ext cx="366511" cy="2019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700"/>
            <a:t>C. 34</a:t>
          </a:r>
        </a:p>
      </xdr:txBody>
    </xdr:sp>
    <xdr:clientData/>
  </xdr:oneCellAnchor>
  <xdr:twoCellAnchor editAs="oneCell">
    <xdr:from>
      <xdr:col>1</xdr:col>
      <xdr:colOff>95251</xdr:colOff>
      <xdr:row>5</xdr:row>
      <xdr:rowOff>142874</xdr:rowOff>
    </xdr:from>
    <xdr:to>
      <xdr:col>7</xdr:col>
      <xdr:colOff>1733550</xdr:colOff>
      <xdr:row>28</xdr:row>
      <xdr:rowOff>76199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1" y="1609724"/>
          <a:ext cx="6210299" cy="37242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59</xdr:row>
      <xdr:rowOff>11905</xdr:rowOff>
    </xdr:from>
    <xdr:to>
      <xdr:col>6</xdr:col>
      <xdr:colOff>298450</xdr:colOff>
      <xdr:row>79</xdr:row>
      <xdr:rowOff>152400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0403680"/>
          <a:ext cx="4594225" cy="344567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81</xdr:row>
      <xdr:rowOff>35717</xdr:rowOff>
    </xdr:from>
    <xdr:to>
      <xdr:col>6</xdr:col>
      <xdr:colOff>276225</xdr:colOff>
      <xdr:row>102</xdr:row>
      <xdr:rowOff>85723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4056517"/>
          <a:ext cx="4600575" cy="3450431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561974</xdr:colOff>
      <xdr:row>5</xdr:row>
      <xdr:rowOff>152401</xdr:rowOff>
    </xdr:from>
    <xdr:to>
      <xdr:col>6</xdr:col>
      <xdr:colOff>123824</xdr:colOff>
      <xdr:row>22</xdr:row>
      <xdr:rowOff>57151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4" y="1647826"/>
          <a:ext cx="4276725" cy="27241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552450</xdr:colOff>
      <xdr:row>23</xdr:row>
      <xdr:rowOff>85725</xdr:rowOff>
    </xdr:from>
    <xdr:to>
      <xdr:col>6</xdr:col>
      <xdr:colOff>123825</xdr:colOff>
      <xdr:row>39</xdr:row>
      <xdr:rowOff>110175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562475"/>
          <a:ext cx="4286250" cy="26152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EVNA1801\SYS\USER\PROGR\INGBECE\FORMAT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BASICOS"/>
      <sheetName val="PRESUPUESTO"/>
      <sheetName val="CROQUIS"/>
      <sheetName val="CALENDARIO"/>
      <sheetName val="CARUCONAC (2)"/>
      <sheetName val="CAMINOS A CARGO (2)"/>
      <sheetName val="PROGRAMACION 99"/>
      <sheetName val="FORMATO-INE"/>
      <sheetName val="FORMATO FISM"/>
      <sheetName val="FISE"/>
      <sheetName val="FAM"/>
      <sheetName val="FASSA"/>
      <sheetName val="I.E"/>
      <sheetName val="PAFEF"/>
      <sheetName val="FASP"/>
      <sheetName val="COMPL-INE"/>
      <sheetName val="COMPL-FISM"/>
      <sheetName val="FOR-FINIQUITO EXP"/>
      <sheetName val="SJ-HUEJO"/>
      <sheetName val="INE"/>
      <sheetName val="FISM"/>
      <sheetName val=" FISE 1"/>
      <sheetName val="Gráfico1"/>
      <sheetName val="INE (2)"/>
      <sheetName val="COMPL-INE (2)"/>
      <sheetName val="FASP (2)"/>
      <sheetName val="aula buenaveantura"/>
      <sheetName val="INF.COMPL."/>
      <sheetName val="ALCANT. AHUMA."/>
      <sheetName val="HOSPIT.JIMENEZ"/>
      <sheetName val="ESC.JUAREZ"/>
      <sheetName val="lopez sist.riego"/>
      <sheetName val="ALCANT. MATAMOROS "/>
      <sheetName val="COMPL FISM"/>
      <sheetName val="TEMOSACHI  DISP MEDISO"/>
      <sheetName val="DES.RURAL"/>
      <sheetName val="FORM INE"/>
      <sheetName val="CIRCUITO TV"/>
      <sheetName val="TEM.VADO 10 DE MAY."/>
      <sheetName val="TEMOSACHI VADO LA CONCHA"/>
      <sheetName val="CASA HOGAR SAN VICENTE"/>
      <sheetName val="SIST TRANS.TEMOSACHI"/>
      <sheetName val="CANCHAS MPIO .TEMOSACHI"/>
      <sheetName val="CONST.AULA #8419"/>
      <sheetName val="CANCHAS TEMO.VARIAS"/>
      <sheetName val="HOSP. INF.JUAREZ"/>
      <sheetName val="EDIF.CAM BUENA."/>
      <sheetName val="FCO. JAVIER TEMPLO TEMOSCHII"/>
      <sheetName val="lag. oxid. buenav."/>
      <sheetName val="EX-HACIENDA EL CARMEN"/>
      <sheetName val="SINIEST. COLIMA"/>
      <sheetName val="FISM (2)"/>
      <sheetName val="sist. riego DIF"/>
      <sheetName val="DESPENSAS TARAH."/>
      <sheetName val="ALUM. IGLESIA"/>
      <sheetName val="concentrado 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M32"/>
  <sheetViews>
    <sheetView view="pageBreakPreview" zoomScale="106" zoomScaleNormal="100" zoomScaleSheetLayoutView="106" workbookViewId="0">
      <selection activeCell="G17" sqref="G17"/>
    </sheetView>
  </sheetViews>
  <sheetFormatPr baseColWidth="10" defaultRowHeight="12.75" x14ac:dyDescent="0.2"/>
  <cols>
    <col min="4" max="4" width="14.140625" bestFit="1" customWidth="1"/>
  </cols>
  <sheetData>
    <row r="1" spans="1:13" x14ac:dyDescent="0.2">
      <c r="A1" s="167" t="s">
        <v>25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3" x14ac:dyDescent="0.2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spans="1:13" x14ac:dyDescent="0.2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</row>
    <row r="6" spans="1:13" ht="11.25" customHeight="1" x14ac:dyDescent="0.2"/>
    <row r="7" spans="1:13" ht="118.5" customHeight="1" x14ac:dyDescent="0.2">
      <c r="D7" s="171" t="s">
        <v>76</v>
      </c>
      <c r="E7" s="171"/>
      <c r="F7" s="171"/>
      <c r="G7" s="171"/>
      <c r="H7" s="171"/>
      <c r="I7" s="171"/>
      <c r="J7" s="171"/>
    </row>
    <row r="8" spans="1:13" ht="6.75" customHeight="1" x14ac:dyDescent="0.2">
      <c r="D8" s="70"/>
      <c r="E8" s="70"/>
      <c r="F8" s="70"/>
      <c r="G8" s="70"/>
      <c r="H8" s="70"/>
      <c r="I8" s="70"/>
      <c r="J8" s="70"/>
    </row>
    <row r="9" spans="1:13" ht="55.5" customHeight="1" x14ac:dyDescent="0.2">
      <c r="B9" s="168" t="s">
        <v>26</v>
      </c>
      <c r="C9" s="168"/>
      <c r="D9" s="169" t="str">
        <f>PRESUPUESTO!B3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  <c r="E9" s="170"/>
      <c r="F9" s="170"/>
      <c r="G9" s="170"/>
      <c r="H9" s="170"/>
      <c r="I9" s="170"/>
      <c r="J9" s="170"/>
      <c r="K9" s="170"/>
      <c r="L9" s="170"/>
    </row>
    <row r="10" spans="1:13" ht="5.25" customHeight="1" x14ac:dyDescent="0.2"/>
    <row r="11" spans="1:13" ht="45" customHeight="1" x14ac:dyDescent="0.2">
      <c r="A11" s="162" t="s">
        <v>27</v>
      </c>
      <c r="B11" s="162"/>
      <c r="C11" s="162"/>
      <c r="D11" s="170" t="s">
        <v>69</v>
      </c>
      <c r="E11" s="170"/>
      <c r="F11" s="170"/>
      <c r="G11" s="170"/>
      <c r="H11" s="170"/>
      <c r="I11" s="170"/>
      <c r="J11" s="170"/>
      <c r="K11" s="170"/>
      <c r="L11" s="170"/>
    </row>
    <row r="12" spans="1:13" ht="18" x14ac:dyDescent="0.2">
      <c r="A12" s="84"/>
      <c r="B12" s="84"/>
      <c r="C12" s="84"/>
      <c r="D12" s="85"/>
      <c r="E12" s="85"/>
      <c r="F12" s="85"/>
      <c r="G12" s="85"/>
      <c r="H12" s="85"/>
      <c r="I12" s="85"/>
      <c r="J12" s="85"/>
      <c r="K12" s="85"/>
      <c r="L12" s="85"/>
    </row>
    <row r="13" spans="1:13" ht="15" x14ac:dyDescent="0.2">
      <c r="C13" s="80" t="s">
        <v>47</v>
      </c>
      <c r="D13" s="76">
        <f>PRESUPUESTO!E8+PRESUPUESTO!F8</f>
        <v>275.60000000000002</v>
      </c>
      <c r="E13" s="81" t="s">
        <v>64</v>
      </c>
      <c r="F13" s="63"/>
    </row>
    <row r="14" spans="1:13" ht="15" x14ac:dyDescent="0.2">
      <c r="C14" s="80"/>
      <c r="D14" s="76"/>
      <c r="E14" s="81"/>
      <c r="F14" s="63"/>
    </row>
    <row r="15" spans="1:13" x14ac:dyDescent="0.2">
      <c r="C15" s="80"/>
      <c r="D15" s="172" t="s">
        <v>65</v>
      </c>
      <c r="E15" s="172"/>
      <c r="F15" s="150"/>
      <c r="G15" s="174" t="s">
        <v>66</v>
      </c>
      <c r="H15" s="174"/>
    </row>
    <row r="16" spans="1:13" x14ac:dyDescent="0.2">
      <c r="C16" s="80"/>
      <c r="D16" s="173" t="s">
        <v>77</v>
      </c>
      <c r="E16" s="164"/>
      <c r="G16" s="173" t="s">
        <v>78</v>
      </c>
      <c r="H16" s="164"/>
    </row>
    <row r="17" spans="1:13" ht="21.75" customHeight="1" x14ac:dyDescent="0.2">
      <c r="B17" s="162" t="s">
        <v>48</v>
      </c>
      <c r="C17" s="162"/>
      <c r="D17" s="131"/>
      <c r="E17" s="149"/>
      <c r="F17" s="117"/>
      <c r="G17" s="117"/>
      <c r="H17" s="117"/>
      <c r="I17" s="117"/>
      <c r="J17" s="117"/>
      <c r="K17" s="117"/>
    </row>
    <row r="18" spans="1:13" ht="15" customHeight="1" x14ac:dyDescent="0.2">
      <c r="B18" s="162" t="s">
        <v>49</v>
      </c>
      <c r="C18" s="162"/>
      <c r="D18" s="131"/>
      <c r="E18" s="117"/>
      <c r="F18" s="117"/>
      <c r="G18" s="117"/>
      <c r="H18" s="117"/>
      <c r="I18" s="117"/>
      <c r="J18" s="117"/>
      <c r="K18" s="117"/>
    </row>
    <row r="20" spans="1:13" ht="18" x14ac:dyDescent="0.2">
      <c r="A20" s="162" t="s">
        <v>28</v>
      </c>
      <c r="B20" s="162"/>
      <c r="C20" s="162"/>
      <c r="D20" s="64">
        <v>4</v>
      </c>
      <c r="E20" s="65" t="s">
        <v>63</v>
      </c>
      <c r="I20" s="164"/>
      <c r="J20" s="164"/>
      <c r="K20" s="164"/>
      <c r="L20" s="164"/>
    </row>
    <row r="22" spans="1:13" ht="18" x14ac:dyDescent="0.25">
      <c r="A22" s="162" t="s">
        <v>29</v>
      </c>
      <c r="B22" s="162"/>
      <c r="C22" s="162"/>
      <c r="D22" s="165">
        <f>PRESUPUESTO!F20</f>
        <v>1646434.4</v>
      </c>
      <c r="E22" s="165"/>
      <c r="F22" s="166" t="s">
        <v>30</v>
      </c>
      <c r="G22" s="166"/>
    </row>
    <row r="24" spans="1:13" ht="18" x14ac:dyDescent="0.2">
      <c r="A24" s="162" t="s">
        <v>31</v>
      </c>
      <c r="B24" s="162"/>
      <c r="C24" s="162"/>
      <c r="D24" s="66">
        <v>35000</v>
      </c>
      <c r="E24" s="63" t="s">
        <v>32</v>
      </c>
    </row>
    <row r="26" spans="1:13" ht="18" x14ac:dyDescent="0.25">
      <c r="A26" s="162" t="s">
        <v>34</v>
      </c>
      <c r="B26" s="162"/>
      <c r="C26" s="162"/>
      <c r="E26" s="159" t="s">
        <v>35</v>
      </c>
      <c r="F26" s="159"/>
      <c r="G26" s="68"/>
      <c r="H26" s="159" t="s">
        <v>36</v>
      </c>
      <c r="I26" s="159"/>
      <c r="J26" s="68"/>
      <c r="K26" s="159" t="s">
        <v>37</v>
      </c>
      <c r="L26" s="159"/>
    </row>
    <row r="27" spans="1:13" ht="18" x14ac:dyDescent="0.25">
      <c r="E27" s="160"/>
      <c r="F27" s="160"/>
      <c r="G27" s="69"/>
      <c r="H27" s="160"/>
      <c r="I27" s="160"/>
      <c r="J27" s="69"/>
      <c r="K27" s="160">
        <f>D22</f>
        <v>1646434.4</v>
      </c>
      <c r="L27" s="160"/>
    </row>
    <row r="30" spans="1:13" ht="18" x14ac:dyDescent="0.25">
      <c r="A30" s="162" t="s">
        <v>33</v>
      </c>
      <c r="B30" s="162"/>
      <c r="C30" s="162"/>
      <c r="D30" s="67" t="s">
        <v>50</v>
      </c>
      <c r="F30" s="161" t="s">
        <v>43</v>
      </c>
      <c r="G30" s="161"/>
      <c r="H30" s="79" t="s">
        <v>51</v>
      </c>
      <c r="I30" s="161" t="s">
        <v>44</v>
      </c>
      <c r="J30" s="161"/>
      <c r="K30" s="163" t="s">
        <v>45</v>
      </c>
      <c r="L30" s="163"/>
    </row>
    <row r="32" spans="1:13" ht="15.75" x14ac:dyDescent="0.2">
      <c r="A32" s="157" t="s">
        <v>43</v>
      </c>
      <c r="B32" s="157"/>
      <c r="C32" s="157" t="s">
        <v>46</v>
      </c>
      <c r="D32" s="158" t="s">
        <v>52</v>
      </c>
      <c r="E32" s="158"/>
      <c r="F32" s="158"/>
      <c r="G32" s="158"/>
      <c r="H32" s="158"/>
      <c r="I32" s="158"/>
      <c r="J32" s="158"/>
      <c r="K32" s="158"/>
      <c r="L32" s="158"/>
      <c r="M32" s="158"/>
    </row>
  </sheetData>
  <mergeCells count="31">
    <mergeCell ref="B17:C17"/>
    <mergeCell ref="A1:M4"/>
    <mergeCell ref="B9:C9"/>
    <mergeCell ref="D9:L9"/>
    <mergeCell ref="A11:C11"/>
    <mergeCell ref="D11:L11"/>
    <mergeCell ref="D7:J7"/>
    <mergeCell ref="D15:E15"/>
    <mergeCell ref="D16:E16"/>
    <mergeCell ref="G15:H15"/>
    <mergeCell ref="G16:H16"/>
    <mergeCell ref="A20:C20"/>
    <mergeCell ref="A26:C26"/>
    <mergeCell ref="B18:C18"/>
    <mergeCell ref="I20:L20"/>
    <mergeCell ref="A22:C22"/>
    <mergeCell ref="A24:C24"/>
    <mergeCell ref="D22:E22"/>
    <mergeCell ref="F22:G22"/>
    <mergeCell ref="A32:C32"/>
    <mergeCell ref="D32:M32"/>
    <mergeCell ref="H26:I26"/>
    <mergeCell ref="K26:L26"/>
    <mergeCell ref="E27:F27"/>
    <mergeCell ref="E26:F26"/>
    <mergeCell ref="K27:L27"/>
    <mergeCell ref="F30:G30"/>
    <mergeCell ref="H27:I27"/>
    <mergeCell ref="A30:C30"/>
    <mergeCell ref="I30:J30"/>
    <mergeCell ref="K30:L30"/>
  </mergeCells>
  <printOptions horizontalCentered="1"/>
  <pageMargins left="1.2598425196850394" right="0.70866141732283472" top="0.39370078740157483" bottom="0" header="0.31496062992125984" footer="0.39370078740157483"/>
  <pageSetup paperSize="9" scale="83" orientation="landscape" r:id="rId1"/>
  <headerFooter>
    <oddFooter>&amp;RMarzo  2017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6"/>
  <sheetViews>
    <sheetView view="pageBreakPreview" topLeftCell="A7" zoomScaleNormal="100" zoomScaleSheetLayoutView="100" zoomScalePageLayoutView="90" workbookViewId="0">
      <selection activeCell="A17" sqref="A17"/>
    </sheetView>
  </sheetViews>
  <sheetFormatPr baseColWidth="10" defaultRowHeight="12.75" x14ac:dyDescent="0.2"/>
  <cols>
    <col min="1" max="1" width="14.7109375" style="19" customWidth="1"/>
    <col min="2" max="2" width="20.7109375" style="19" customWidth="1"/>
    <col min="3" max="7" width="18.7109375" style="19" customWidth="1"/>
    <col min="8" max="9" width="14.7109375" style="19" customWidth="1"/>
    <col min="10" max="10" width="13.85546875" style="19" customWidth="1"/>
    <col min="11" max="16384" width="11.42578125" style="19"/>
  </cols>
  <sheetData>
    <row r="1" spans="1:256" ht="21.95" customHeight="1" x14ac:dyDescent="0.2">
      <c r="A1" s="14" t="s">
        <v>0</v>
      </c>
      <c r="B1" s="175" t="str">
        <f>PRESUPUESTO!B1</f>
        <v xml:space="preserve">CHIHUAHUA </v>
      </c>
      <c r="C1" s="175"/>
      <c r="D1" s="175"/>
      <c r="E1" s="74"/>
      <c r="F1" s="134"/>
      <c r="G1" s="14"/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</row>
    <row r="2" spans="1:256" ht="21.95" customHeight="1" x14ac:dyDescent="0.2">
      <c r="A2" s="14" t="s">
        <v>1</v>
      </c>
      <c r="B2" s="16" t="str">
        <f>PRESUPUESTO!B2</f>
        <v>CHIHUAHUA, CHIH.</v>
      </c>
      <c r="C2" s="17"/>
      <c r="D2" s="17"/>
      <c r="E2" s="17"/>
      <c r="F2" s="17"/>
      <c r="G2" s="14"/>
      <c r="H2" s="14"/>
      <c r="I2" s="14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</row>
    <row r="3" spans="1:256" ht="35.25" customHeight="1" x14ac:dyDescent="0.2">
      <c r="A3" s="14" t="s">
        <v>13</v>
      </c>
      <c r="B3" s="176" t="str">
        <f>PRESUPUESTO!B3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  <c r="C3" s="176"/>
      <c r="D3" s="176"/>
      <c r="E3" s="176"/>
      <c r="F3" s="176"/>
      <c r="G3" s="176"/>
      <c r="H3" s="176"/>
      <c r="I3" s="176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256" ht="10.5" customHeight="1" thickBo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</row>
    <row r="5" spans="1:256" ht="30" customHeight="1" thickBot="1" x14ac:dyDescent="0.25">
      <c r="A5" s="177" t="s">
        <v>14</v>
      </c>
      <c r="B5" s="178"/>
      <c r="C5" s="178"/>
      <c r="D5" s="178"/>
      <c r="E5" s="178"/>
      <c r="F5" s="178"/>
      <c r="G5" s="178"/>
      <c r="H5" s="178"/>
      <c r="I5" s="179"/>
    </row>
    <row r="6" spans="1:256" ht="18" x14ac:dyDescent="0.2">
      <c r="A6" s="180" t="s">
        <v>4</v>
      </c>
      <c r="B6" s="181"/>
      <c r="C6" s="187" t="s">
        <v>63</v>
      </c>
      <c r="D6" s="188"/>
      <c r="E6" s="188"/>
      <c r="F6" s="189"/>
      <c r="G6" s="180" t="s">
        <v>8</v>
      </c>
      <c r="H6" s="185" t="s">
        <v>15</v>
      </c>
      <c r="I6" s="186"/>
    </row>
    <row r="7" spans="1:256" ht="18" x14ac:dyDescent="0.2">
      <c r="A7" s="182"/>
      <c r="B7" s="183"/>
      <c r="C7" s="20">
        <v>1</v>
      </c>
      <c r="D7" s="21">
        <v>2</v>
      </c>
      <c r="E7" s="75">
        <v>3</v>
      </c>
      <c r="F7" s="135">
        <v>4</v>
      </c>
      <c r="G7" s="184"/>
      <c r="H7" s="22" t="s">
        <v>16</v>
      </c>
      <c r="I7" s="23" t="s">
        <v>17</v>
      </c>
    </row>
    <row r="8" spans="1:256" ht="129" customHeight="1" thickBot="1" x14ac:dyDescent="0.25">
      <c r="A8" s="195" t="str">
        <f>+B3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  <c r="B8" s="196"/>
      <c r="C8" s="137">
        <f>G8*25%</f>
        <v>411608.6</v>
      </c>
      <c r="D8" s="138">
        <f>G8*25%</f>
        <v>411608.6</v>
      </c>
      <c r="E8" s="139">
        <f>G8*0.25</f>
        <v>411608.6</v>
      </c>
      <c r="F8" s="140">
        <f>G8*0.25</f>
        <v>411608.6</v>
      </c>
      <c r="G8" s="24">
        <f>+G9</f>
        <v>1646434.4</v>
      </c>
      <c r="H8" s="82">
        <f>G8/G9</f>
        <v>1</v>
      </c>
      <c r="I8" s="62">
        <f>H8</f>
        <v>1</v>
      </c>
    </row>
    <row r="9" spans="1:256" ht="20.100000000000001" customHeight="1" x14ac:dyDescent="0.2">
      <c r="A9" s="25"/>
      <c r="B9" s="26" t="s">
        <v>18</v>
      </c>
      <c r="C9" s="141">
        <f>C13/G9</f>
        <v>0.25</v>
      </c>
      <c r="D9" s="142">
        <v>0.25</v>
      </c>
      <c r="E9" s="142">
        <v>0.25</v>
      </c>
      <c r="F9" s="143">
        <v>0.25</v>
      </c>
      <c r="G9" s="193">
        <f>+PRESUPUESTO!F20</f>
        <v>1646434.4</v>
      </c>
      <c r="H9" s="190">
        <f>+H8</f>
        <v>1</v>
      </c>
      <c r="I9" s="25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</row>
    <row r="10" spans="1:256" ht="20.100000000000001" customHeight="1" thickBot="1" x14ac:dyDescent="0.25">
      <c r="A10" s="27"/>
      <c r="B10" s="28" t="s">
        <v>17</v>
      </c>
      <c r="C10" s="144">
        <f>C9</f>
        <v>0.25</v>
      </c>
      <c r="D10" s="145">
        <f>C10+D9</f>
        <v>0.5</v>
      </c>
      <c r="E10" s="145">
        <f>D10+E9</f>
        <v>0.75</v>
      </c>
      <c r="F10" s="146">
        <f>E10+F9</f>
        <v>1</v>
      </c>
      <c r="G10" s="194"/>
      <c r="H10" s="191"/>
      <c r="I10" s="25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</row>
    <row r="11" spans="1:256" ht="9.75" customHeight="1" thickBot="1" x14ac:dyDescent="0.25">
      <c r="A11" s="29"/>
      <c r="B11" s="29"/>
    </row>
    <row r="12" spans="1:256" ht="30" customHeight="1" x14ac:dyDescent="0.2">
      <c r="B12" s="197" t="s">
        <v>19</v>
      </c>
      <c r="C12" s="198"/>
      <c r="D12" s="198"/>
      <c r="E12" s="198"/>
      <c r="F12" s="199"/>
      <c r="G12" s="30"/>
    </row>
    <row r="13" spans="1:256" ht="30" customHeight="1" x14ac:dyDescent="0.2">
      <c r="A13" s="18"/>
      <c r="B13" s="151" t="s">
        <v>16</v>
      </c>
      <c r="C13" s="136">
        <f>SUM(C8:C8)</f>
        <v>411608.6</v>
      </c>
      <c r="D13" s="136">
        <f>SUM(D8:D8)</f>
        <v>411608.6</v>
      </c>
      <c r="E13" s="136">
        <f>E8</f>
        <v>411608.6</v>
      </c>
      <c r="F13" s="152">
        <f>F8</f>
        <v>411608.6</v>
      </c>
      <c r="G13" s="31"/>
      <c r="H13" s="18"/>
      <c r="I13" s="18"/>
      <c r="J13" s="58"/>
      <c r="K13" s="58"/>
      <c r="L13" s="5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</row>
    <row r="14" spans="1:256" ht="30" customHeight="1" thickBot="1" x14ac:dyDescent="0.25">
      <c r="A14" s="18"/>
      <c r="B14" s="153" t="s">
        <v>17</v>
      </c>
      <c r="C14" s="154">
        <f>C13</f>
        <v>411608.6</v>
      </c>
      <c r="D14" s="154">
        <f>C14+D13</f>
        <v>823217.2</v>
      </c>
      <c r="E14" s="154">
        <f>E13+D14</f>
        <v>1234825.7999999998</v>
      </c>
      <c r="F14" s="155">
        <f>F13+E14</f>
        <v>1646434.4</v>
      </c>
      <c r="G14" s="32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pans="1:256" ht="12" customHeight="1" x14ac:dyDescent="0.2"/>
    <row r="16" spans="1:256" ht="18" x14ac:dyDescent="0.25">
      <c r="A16" s="192" t="s">
        <v>72</v>
      </c>
      <c r="B16" s="192"/>
      <c r="C16" s="192"/>
    </row>
  </sheetData>
  <mergeCells count="12">
    <mergeCell ref="H9:H10"/>
    <mergeCell ref="A16:C16"/>
    <mergeCell ref="G9:G10"/>
    <mergeCell ref="A8:B8"/>
    <mergeCell ref="B12:F12"/>
    <mergeCell ref="B1:D1"/>
    <mergeCell ref="B3:I3"/>
    <mergeCell ref="A5:I5"/>
    <mergeCell ref="A6:B7"/>
    <mergeCell ref="G6:G7"/>
    <mergeCell ref="H6:I6"/>
    <mergeCell ref="C6:F6"/>
  </mergeCells>
  <printOptions horizontalCentered="1" verticalCentered="1"/>
  <pageMargins left="0.89" right="0.39370078740157483" top="0.68" bottom="0.78740157480314965" header="0.31496062992125984" footer="0.59055118110236227"/>
  <pageSetup paperSize="9" scale="84" orientation="landscape" r:id="rId1"/>
  <headerFooter>
    <oddFooter>&amp;CPágina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view="pageBreakPreview" zoomScaleNormal="100" zoomScaleSheetLayoutView="100" workbookViewId="0">
      <selection activeCell="A24" sqref="A24"/>
    </sheetView>
  </sheetViews>
  <sheetFormatPr baseColWidth="10" defaultRowHeight="12.75" x14ac:dyDescent="0.2"/>
  <cols>
    <col min="1" max="1" width="12.7109375" style="6" customWidth="1"/>
    <col min="2" max="2" width="60.7109375" style="6" customWidth="1"/>
    <col min="3" max="3" width="22.85546875" style="6" customWidth="1"/>
    <col min="4" max="4" width="11.85546875" style="6" bestFit="1" customWidth="1"/>
    <col min="5" max="16384" width="11.42578125" style="6"/>
  </cols>
  <sheetData>
    <row r="1" spans="1:5" s="1" customFormat="1" ht="18" x14ac:dyDescent="0.2">
      <c r="A1" s="7" t="s">
        <v>0</v>
      </c>
      <c r="B1" s="33" t="str">
        <f>PRESUPUESTO!B1</f>
        <v xml:space="preserve">CHIHUAHUA </v>
      </c>
      <c r="C1" s="34"/>
    </row>
    <row r="2" spans="1:5" s="1" customFormat="1" ht="18" x14ac:dyDescent="0.2">
      <c r="A2" s="7" t="s">
        <v>1</v>
      </c>
      <c r="B2" s="35" t="str">
        <f>PRESUPUESTO!B2</f>
        <v>CHIHUAHUA, CHIH.</v>
      </c>
      <c r="C2" s="36"/>
    </row>
    <row r="3" spans="1:5" s="1" customFormat="1" ht="57" customHeight="1" x14ac:dyDescent="0.2">
      <c r="A3" s="2" t="s">
        <v>2</v>
      </c>
      <c r="B3" s="200" t="str">
        <f>PRESUPUESTO!B3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  <c r="C3" s="201"/>
    </row>
    <row r="4" spans="1:5" ht="15" x14ac:dyDescent="0.2">
      <c r="A4" s="2"/>
      <c r="B4" s="37"/>
      <c r="C4" s="1" t="s">
        <v>10</v>
      </c>
    </row>
    <row r="5" spans="1:5" ht="48.75" x14ac:dyDescent="0.2">
      <c r="A5" s="202" t="s">
        <v>20</v>
      </c>
      <c r="B5" s="202"/>
      <c r="C5" s="202"/>
    </row>
    <row r="6" spans="1:5" ht="25.5" x14ac:dyDescent="0.2">
      <c r="A6" s="38"/>
      <c r="B6" s="38"/>
      <c r="C6" s="38"/>
    </row>
    <row r="7" spans="1:5" s="41" customFormat="1" x14ac:dyDescent="0.2">
      <c r="A7" s="5"/>
      <c r="B7" s="39" t="s">
        <v>4</v>
      </c>
      <c r="C7" s="40" t="s">
        <v>8</v>
      </c>
    </row>
    <row r="8" spans="1:5" s="41" customFormat="1" ht="86.25" customHeight="1" x14ac:dyDescent="0.2">
      <c r="A8" s="57"/>
      <c r="B8" s="119" t="str">
        <f>PRESUPUESTO!B3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</row>
    <row r="9" spans="1:5" s="41" customFormat="1" ht="17.25" customHeight="1" x14ac:dyDescent="0.2">
      <c r="A9" s="57"/>
      <c r="B9" s="61"/>
    </row>
    <row r="10" spans="1:5" s="43" customFormat="1" ht="18" x14ac:dyDescent="0.25">
      <c r="A10" s="42" t="s">
        <v>10</v>
      </c>
      <c r="B10" s="56" t="s">
        <v>40</v>
      </c>
      <c r="C10" s="72"/>
      <c r="D10" s="59"/>
      <c r="E10" s="60"/>
    </row>
    <row r="11" spans="1:5" s="43" customFormat="1" ht="18" x14ac:dyDescent="0.25">
      <c r="A11" s="42" t="s">
        <v>10</v>
      </c>
      <c r="B11" s="77" t="s">
        <v>62</v>
      </c>
      <c r="C11" s="72">
        <f>+PRESUPUESTO!F18</f>
        <v>1419340</v>
      </c>
      <c r="D11" s="59"/>
      <c r="E11" s="60"/>
    </row>
    <row r="12" spans="1:5" s="43" customFormat="1" ht="18" x14ac:dyDescent="0.25">
      <c r="A12" s="42"/>
      <c r="B12" s="56"/>
      <c r="C12" s="45"/>
      <c r="D12" s="59"/>
      <c r="E12" s="60"/>
    </row>
    <row r="13" spans="1:5" s="43" customFormat="1" ht="18" x14ac:dyDescent="0.25">
      <c r="A13" s="42"/>
      <c r="B13" s="56"/>
      <c r="C13" s="45"/>
    </row>
    <row r="14" spans="1:5" s="46" customFormat="1" ht="18" x14ac:dyDescent="0.2">
      <c r="A14" s="44" t="s">
        <v>10</v>
      </c>
      <c r="B14" s="55"/>
    </row>
    <row r="15" spans="1:5" s="46" customFormat="1" ht="24.95" customHeight="1" x14ac:dyDescent="0.2">
      <c r="A15" s="47"/>
      <c r="B15" s="48" t="s">
        <v>11</v>
      </c>
      <c r="C15" s="49">
        <f>SUM(C10:C12)</f>
        <v>1419340</v>
      </c>
    </row>
    <row r="16" spans="1:5" s="46" customFormat="1" ht="24.95" customHeight="1" x14ac:dyDescent="0.2">
      <c r="A16" s="47"/>
      <c r="B16" s="48" t="s">
        <v>21</v>
      </c>
      <c r="C16" s="50">
        <f>C15*16%</f>
        <v>227094.39999999999</v>
      </c>
    </row>
    <row r="17" spans="1:3" s="41" customFormat="1" ht="24.95" customHeight="1" x14ac:dyDescent="0.2">
      <c r="A17" s="51"/>
      <c r="B17" s="52" t="s">
        <v>12</v>
      </c>
      <c r="C17" s="53">
        <f>C16+C15</f>
        <v>1646434.4</v>
      </c>
    </row>
    <row r="23" spans="1:3" ht="15" x14ac:dyDescent="0.2">
      <c r="A23" s="203" t="s">
        <v>72</v>
      </c>
      <c r="B23" s="203"/>
      <c r="C23" s="203"/>
    </row>
    <row r="30" spans="1:3" ht="15" x14ac:dyDescent="0.2">
      <c r="C30" s="54"/>
    </row>
    <row r="31" spans="1:3" ht="15" x14ac:dyDescent="0.2">
      <c r="C31" s="54"/>
    </row>
    <row r="32" spans="1:3" ht="15" x14ac:dyDescent="0.2">
      <c r="C32" s="54"/>
    </row>
  </sheetData>
  <mergeCells count="3">
    <mergeCell ref="B3:C3"/>
    <mergeCell ref="A5:C5"/>
    <mergeCell ref="A23:C23"/>
  </mergeCells>
  <printOptions horizontalCentered="1"/>
  <pageMargins left="0.78740157480314965" right="0.39370078740157483" top="0.87" bottom="0.78740157480314965" header="0.31496062992125984" footer="0.59055118110236227"/>
  <pageSetup scale="9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L28"/>
  <sheetViews>
    <sheetView showGridLines="0" tabSelected="1" view="pageBreakPreview" topLeftCell="A15" zoomScale="80" zoomScaleNormal="140" zoomScaleSheetLayoutView="80" workbookViewId="0">
      <selection activeCell="I29" sqref="I29"/>
    </sheetView>
  </sheetViews>
  <sheetFormatPr baseColWidth="10" defaultRowHeight="12.75" x14ac:dyDescent="0.2"/>
  <cols>
    <col min="1" max="1" width="10.5703125" style="94" customWidth="1"/>
    <col min="2" max="2" width="60.7109375" style="104" customWidth="1"/>
    <col min="3" max="3" width="10.7109375" style="110" customWidth="1"/>
    <col min="4" max="4" width="12.140625" style="110" customWidth="1"/>
    <col min="5" max="5" width="14.42578125" style="110" customWidth="1"/>
    <col min="6" max="6" width="20" style="114" customWidth="1"/>
    <col min="7" max="7" width="12.7109375" style="4" bestFit="1" customWidth="1"/>
    <col min="8" max="8" width="14.85546875" style="4" customWidth="1"/>
    <col min="9" max="9" width="13.5703125" style="4" bestFit="1" customWidth="1"/>
    <col min="10" max="16384" width="11.42578125" style="4"/>
  </cols>
  <sheetData>
    <row r="1" spans="1:12" s="3" customFormat="1" ht="18" customHeight="1" x14ac:dyDescent="0.2">
      <c r="A1" s="7" t="s">
        <v>0</v>
      </c>
      <c r="B1" s="204" t="s">
        <v>23</v>
      </c>
      <c r="C1" s="204"/>
      <c r="D1" s="204"/>
      <c r="E1" s="10"/>
      <c r="F1" s="111"/>
      <c r="G1" s="10"/>
      <c r="H1" s="9"/>
      <c r="I1" s="9"/>
    </row>
    <row r="2" spans="1:12" s="3" customFormat="1" ht="18" customHeight="1" x14ac:dyDescent="0.2">
      <c r="A2" s="7" t="s">
        <v>1</v>
      </c>
      <c r="B2" s="11" t="s">
        <v>24</v>
      </c>
      <c r="C2" s="12"/>
      <c r="D2" s="12"/>
      <c r="E2" s="12"/>
      <c r="F2" s="112"/>
      <c r="G2" s="12"/>
      <c r="H2" s="8"/>
      <c r="I2" s="8"/>
    </row>
    <row r="3" spans="1:12" s="3" customFormat="1" ht="75.75" customHeight="1" x14ac:dyDescent="0.2">
      <c r="A3" s="2" t="s">
        <v>13</v>
      </c>
      <c r="B3" s="206" t="s">
        <v>74</v>
      </c>
      <c r="C3" s="206"/>
      <c r="D3" s="206"/>
      <c r="E3" s="206"/>
      <c r="F3" s="206"/>
      <c r="G3" s="13"/>
      <c r="H3" s="13"/>
      <c r="I3" s="13"/>
    </row>
    <row r="4" spans="1:12" s="3" customFormat="1" ht="28.5" customHeight="1" x14ac:dyDescent="0.2">
      <c r="A4" s="88" t="s">
        <v>58</v>
      </c>
      <c r="B4" s="83" t="s">
        <v>57</v>
      </c>
      <c r="C4" s="88"/>
      <c r="D4" s="88" t="s">
        <v>60</v>
      </c>
      <c r="E4" s="133" t="s">
        <v>61</v>
      </c>
      <c r="F4" s="133" t="s">
        <v>71</v>
      </c>
      <c r="G4" s="13"/>
      <c r="H4" s="13"/>
      <c r="I4" s="13"/>
    </row>
    <row r="5" spans="1:12" s="3" customFormat="1" ht="24" customHeight="1" x14ac:dyDescent="0.2">
      <c r="A5" s="124"/>
      <c r="B5" s="125" t="s">
        <v>73</v>
      </c>
      <c r="C5" s="124"/>
      <c r="D5" s="124"/>
      <c r="E5" s="124"/>
      <c r="F5" s="124"/>
      <c r="G5" s="13"/>
      <c r="H5" s="13"/>
      <c r="I5" s="13"/>
    </row>
    <row r="6" spans="1:12" s="3" customFormat="1" ht="14.25" customHeight="1" x14ac:dyDescent="0.2">
      <c r="A6" s="126"/>
      <c r="B6" s="127" t="s">
        <v>75</v>
      </c>
      <c r="C6" s="126"/>
      <c r="D6" s="147">
        <v>21200</v>
      </c>
      <c r="E6" s="147">
        <f>D6*0.01</f>
        <v>212</v>
      </c>
      <c r="F6" s="148">
        <f>D6*0.003</f>
        <v>63.6</v>
      </c>
      <c r="G6" s="13"/>
      <c r="H6" s="13"/>
      <c r="I6" s="13"/>
    </row>
    <row r="7" spans="1:12" s="3" customFormat="1" ht="14.25" customHeight="1" x14ac:dyDescent="0.2">
      <c r="A7" s="126"/>
      <c r="B7" s="127"/>
      <c r="C7" s="126"/>
      <c r="D7" s="128"/>
      <c r="E7" s="128"/>
      <c r="F7" s="129"/>
      <c r="G7" s="13"/>
      <c r="H7" s="13"/>
      <c r="I7" s="13"/>
    </row>
    <row r="8" spans="1:12" s="3" customFormat="1" ht="16.5" customHeight="1" x14ac:dyDescent="0.2">
      <c r="A8" s="126"/>
      <c r="B8" s="125" t="s">
        <v>59</v>
      </c>
      <c r="C8" s="126"/>
      <c r="D8" s="132">
        <f>SUM(D6:D7)</f>
        <v>21200</v>
      </c>
      <c r="E8" s="132">
        <f>SUM(E6:E7)</f>
        <v>212</v>
      </c>
      <c r="F8" s="130">
        <f>SUM(F6)</f>
        <v>63.6</v>
      </c>
      <c r="G8" s="13"/>
      <c r="H8" s="13"/>
      <c r="I8" s="13"/>
    </row>
    <row r="9" spans="1:12" s="3" customFormat="1" ht="16.5" customHeight="1" x14ac:dyDescent="0.2">
      <c r="A9" s="120"/>
      <c r="B9" s="57"/>
      <c r="C9" s="120"/>
      <c r="D9" s="121"/>
      <c r="E9" s="122"/>
      <c r="F9" s="123"/>
      <c r="G9" s="13"/>
      <c r="H9" s="13"/>
      <c r="I9" s="13"/>
    </row>
    <row r="10" spans="1:12" ht="63.75" customHeight="1" x14ac:dyDescent="0.2">
      <c r="A10" s="205" t="s">
        <v>9</v>
      </c>
      <c r="B10" s="205"/>
      <c r="C10" s="205"/>
      <c r="D10" s="205"/>
      <c r="E10" s="205"/>
      <c r="F10" s="205"/>
    </row>
    <row r="11" spans="1:12" ht="15" customHeight="1" x14ac:dyDescent="0.2">
      <c r="A11" s="88" t="s">
        <v>3</v>
      </c>
      <c r="B11" s="83" t="s">
        <v>4</v>
      </c>
      <c r="C11" s="88" t="s">
        <v>5</v>
      </c>
      <c r="D11" s="88" t="s">
        <v>6</v>
      </c>
      <c r="E11" s="88" t="s">
        <v>7</v>
      </c>
      <c r="F11" s="88" t="s">
        <v>8</v>
      </c>
    </row>
    <row r="12" spans="1:12" s="100" customFormat="1" ht="210" x14ac:dyDescent="0.4">
      <c r="A12" s="97">
        <v>1</v>
      </c>
      <c r="B12" s="102" t="s">
        <v>67</v>
      </c>
      <c r="C12" s="97" t="s">
        <v>56</v>
      </c>
      <c r="D12" s="105">
        <f>E8</f>
        <v>212</v>
      </c>
      <c r="E12" s="106">
        <v>5150</v>
      </c>
      <c r="F12" s="115">
        <f>E12*D12</f>
        <v>1091800</v>
      </c>
      <c r="G12" s="99"/>
      <c r="H12" s="99"/>
      <c r="I12" s="99"/>
      <c r="J12" s="99"/>
      <c r="K12" s="99"/>
      <c r="L12" s="99"/>
    </row>
    <row r="13" spans="1:12" s="100" customFormat="1" ht="19.5" x14ac:dyDescent="0.4">
      <c r="A13" s="97"/>
      <c r="B13" s="102"/>
      <c r="C13" s="97"/>
      <c r="D13" s="105"/>
      <c r="E13" s="106"/>
      <c r="F13" s="115"/>
      <c r="G13" s="99"/>
      <c r="H13" s="99"/>
      <c r="I13" s="99"/>
      <c r="J13" s="99"/>
      <c r="K13" s="99"/>
      <c r="L13" s="99"/>
    </row>
    <row r="14" spans="1:12" s="100" customFormat="1" ht="234.75" customHeight="1" x14ac:dyDescent="0.4">
      <c r="A14" s="97">
        <v>2</v>
      </c>
      <c r="B14" s="102" t="s">
        <v>68</v>
      </c>
      <c r="C14" s="97" t="s">
        <v>56</v>
      </c>
      <c r="D14" s="105">
        <f>F8</f>
        <v>63.6</v>
      </c>
      <c r="E14" s="106">
        <v>5150</v>
      </c>
      <c r="F14" s="115">
        <f>E14*D14</f>
        <v>327540</v>
      </c>
      <c r="G14" s="101"/>
      <c r="H14" s="101"/>
      <c r="I14" s="101"/>
      <c r="J14" s="101"/>
      <c r="K14" s="101"/>
      <c r="L14" s="101"/>
    </row>
    <row r="15" spans="1:12" s="100" customFormat="1" ht="19.5" x14ac:dyDescent="0.4">
      <c r="A15" s="97"/>
      <c r="B15" s="102"/>
      <c r="C15" s="97"/>
      <c r="D15" s="107"/>
      <c r="E15" s="108"/>
      <c r="F15" s="115"/>
      <c r="G15" s="101"/>
      <c r="H15" s="101"/>
      <c r="I15" s="101"/>
      <c r="J15" s="101"/>
      <c r="K15" s="101"/>
      <c r="L15" s="101"/>
    </row>
    <row r="16" spans="1:12" ht="15" x14ac:dyDescent="0.2">
      <c r="A16" s="97"/>
      <c r="B16" s="87"/>
      <c r="C16" s="89"/>
      <c r="D16" s="90"/>
      <c r="E16" s="91"/>
      <c r="F16" s="98"/>
    </row>
    <row r="17" spans="1:9" ht="15" x14ac:dyDescent="0.2">
      <c r="A17" s="92"/>
      <c r="B17" s="103"/>
      <c r="C17" s="109"/>
      <c r="D17" s="109"/>
      <c r="E17" s="109"/>
      <c r="F17" s="113"/>
    </row>
    <row r="18" spans="1:9" ht="15.75" x14ac:dyDescent="0.2">
      <c r="A18" s="92"/>
      <c r="B18" s="103"/>
      <c r="C18" s="109"/>
      <c r="D18" s="109"/>
      <c r="E18" s="93" t="s">
        <v>41</v>
      </c>
      <c r="F18" s="95">
        <f>SUM(F12:F16)</f>
        <v>1419340</v>
      </c>
      <c r="G18" s="4">
        <v>4964.96</v>
      </c>
      <c r="H18" s="4">
        <f>F18/G18</f>
        <v>285.8713866778383</v>
      </c>
    </row>
    <row r="19" spans="1:9" ht="15" x14ac:dyDescent="0.2">
      <c r="A19" s="92"/>
      <c r="B19" s="103"/>
      <c r="C19" s="109"/>
      <c r="D19" s="109"/>
      <c r="E19" s="89" t="s">
        <v>42</v>
      </c>
      <c r="F19" s="96">
        <f>+F18*0.16</f>
        <v>227094.39999999999</v>
      </c>
    </row>
    <row r="20" spans="1:9" ht="15.75" x14ac:dyDescent="0.2">
      <c r="A20" s="92"/>
      <c r="B20" s="103"/>
      <c r="C20" s="109"/>
      <c r="D20" s="109"/>
      <c r="E20" s="93" t="s">
        <v>22</v>
      </c>
      <c r="F20" s="95">
        <f>+F18+F19</f>
        <v>1646434.4</v>
      </c>
    </row>
    <row r="21" spans="1:9" ht="15" x14ac:dyDescent="0.2">
      <c r="A21" s="92"/>
      <c r="B21" s="103"/>
      <c r="C21" s="109"/>
      <c r="D21" s="109"/>
      <c r="E21" s="109"/>
      <c r="F21" s="113"/>
    </row>
    <row r="24" spans="1:9" x14ac:dyDescent="0.2">
      <c r="G24" s="4">
        <v>87</v>
      </c>
      <c r="H24" s="4">
        <v>1422.6</v>
      </c>
      <c r="I24" s="4">
        <f>G24*H24</f>
        <v>123766.2</v>
      </c>
    </row>
    <row r="25" spans="1:9" x14ac:dyDescent="0.2">
      <c r="I25" s="156">
        <f>F18-I24</f>
        <v>1295573.8</v>
      </c>
    </row>
    <row r="26" spans="1:9" x14ac:dyDescent="0.2">
      <c r="I26" s="4">
        <v>4964.96</v>
      </c>
    </row>
    <row r="27" spans="1:9" x14ac:dyDescent="0.2">
      <c r="I27" s="4">
        <f>I25/I26</f>
        <v>260.94345170958076</v>
      </c>
    </row>
    <row r="28" spans="1:9" x14ac:dyDescent="0.2">
      <c r="I28" s="4">
        <f>I27/0.013</f>
        <v>20072.57320842929</v>
      </c>
    </row>
  </sheetData>
  <mergeCells count="3">
    <mergeCell ref="B1:D1"/>
    <mergeCell ref="A10:F10"/>
    <mergeCell ref="B3:F3"/>
  </mergeCells>
  <printOptions horizontalCentered="1"/>
  <pageMargins left="0.78740157480314965" right="0.39370078740157483" top="0.57999999999999996" bottom="0.78740157480314965" header="0" footer="0.78740157480314965"/>
  <pageSetup scale="74" fitToHeight="0" orientation="portrait" horizontalDpi="300" verticalDpi="300" r:id="rId1"/>
  <headerFooter alignWithMargins="0">
    <oddFooter>&amp;CPágina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92"/>
  <sheetViews>
    <sheetView view="pageBreakPreview" zoomScaleNormal="100" zoomScaleSheetLayoutView="100" workbookViewId="0">
      <selection activeCell="D13" sqref="D13"/>
    </sheetView>
  </sheetViews>
  <sheetFormatPr baseColWidth="10" defaultRowHeight="12.75" x14ac:dyDescent="0.2"/>
  <cols>
    <col min="1" max="1" width="11.42578125" customWidth="1"/>
    <col min="8" max="8" width="43.85546875" customWidth="1"/>
  </cols>
  <sheetData>
    <row r="1" spans="1:9" ht="15" x14ac:dyDescent="0.2">
      <c r="A1" s="7" t="s">
        <v>0</v>
      </c>
      <c r="B1" s="204" t="str">
        <f>PRESUPUESTO!B1</f>
        <v xml:space="preserve">CHIHUAHUA </v>
      </c>
      <c r="C1" s="204"/>
      <c r="D1" s="204"/>
      <c r="E1" s="9"/>
    </row>
    <row r="2" spans="1:9" ht="15" x14ac:dyDescent="0.2">
      <c r="A2" s="7" t="s">
        <v>1</v>
      </c>
      <c r="B2" s="11" t="str">
        <f>PRESUPUESTO!B2</f>
        <v>CHIHUAHUA, CHIH.</v>
      </c>
      <c r="C2" s="8"/>
      <c r="D2" s="8"/>
      <c r="E2" s="8"/>
    </row>
    <row r="3" spans="1:9" ht="54.75" customHeight="1" x14ac:dyDescent="0.2">
      <c r="A3" s="2" t="s">
        <v>13</v>
      </c>
      <c r="B3" s="207" t="str">
        <f>PRESUPUESTO!B3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  <c r="C3" s="207"/>
      <c r="D3" s="207"/>
      <c r="E3" s="207"/>
      <c r="F3" s="207"/>
      <c r="G3" s="207"/>
      <c r="H3" s="207"/>
      <c r="I3" s="71"/>
    </row>
    <row r="5" spans="1:9" ht="18" x14ac:dyDescent="0.25">
      <c r="A5" s="208" t="s">
        <v>38</v>
      </c>
      <c r="B5" s="208"/>
      <c r="C5" s="208"/>
      <c r="D5" s="208"/>
      <c r="E5" s="208"/>
      <c r="F5" s="208"/>
      <c r="G5" s="208"/>
      <c r="H5" s="208"/>
    </row>
    <row r="6" spans="1:9" ht="18" x14ac:dyDescent="0.25">
      <c r="C6" s="164"/>
      <c r="D6" s="209"/>
      <c r="E6" s="164"/>
      <c r="F6" s="164"/>
    </row>
    <row r="17" spans="1:11" x14ac:dyDescent="0.2">
      <c r="K17" t="s">
        <v>70</v>
      </c>
    </row>
    <row r="30" spans="1:11" ht="15" x14ac:dyDescent="0.2">
      <c r="A30" s="210" t="s">
        <v>73</v>
      </c>
      <c r="B30" s="210"/>
      <c r="C30" s="210"/>
      <c r="D30" s="210"/>
      <c r="E30" s="210"/>
      <c r="F30" s="210"/>
      <c r="G30" s="210"/>
      <c r="H30" s="210"/>
    </row>
    <row r="31" spans="1:11" ht="15" x14ac:dyDescent="0.2">
      <c r="A31" s="7"/>
      <c r="B31" s="11"/>
      <c r="C31" s="8"/>
      <c r="D31" s="8"/>
      <c r="E31" s="8"/>
    </row>
    <row r="32" spans="1:11" ht="135" customHeight="1" x14ac:dyDescent="0.2">
      <c r="A32" s="2"/>
      <c r="B32" s="207"/>
      <c r="C32" s="207"/>
      <c r="D32" s="207"/>
      <c r="E32" s="207"/>
      <c r="F32" s="207"/>
      <c r="G32" s="207"/>
      <c r="H32" s="207"/>
    </row>
    <row r="34" spans="1:8" ht="18" x14ac:dyDescent="0.25">
      <c r="A34" s="208"/>
      <c r="B34" s="208"/>
      <c r="C34" s="208"/>
      <c r="D34" s="208"/>
      <c r="E34" s="208"/>
      <c r="F34" s="208"/>
      <c r="G34" s="208"/>
      <c r="H34" s="208"/>
    </row>
    <row r="35" spans="1:8" ht="18" x14ac:dyDescent="0.25">
      <c r="C35" s="164"/>
      <c r="D35" s="209"/>
      <c r="E35" s="164"/>
      <c r="F35" s="164"/>
    </row>
    <row r="58" spans="1:8" x14ac:dyDescent="0.2">
      <c r="A58" s="116"/>
      <c r="F58" s="116"/>
      <c r="G58" s="116"/>
      <c r="H58" s="116"/>
    </row>
    <row r="62" spans="1:8" ht="15" x14ac:dyDescent="0.2">
      <c r="A62" s="7"/>
      <c r="B62" s="204"/>
      <c r="C62" s="204"/>
      <c r="D62" s="204"/>
    </row>
    <row r="63" spans="1:8" ht="15" x14ac:dyDescent="0.2">
      <c r="A63" s="7"/>
      <c r="B63" s="11"/>
      <c r="C63" s="8"/>
      <c r="D63" s="8"/>
      <c r="E63" s="8"/>
    </row>
    <row r="64" spans="1:8" ht="130.5" customHeight="1" x14ac:dyDescent="0.2">
      <c r="A64" s="2"/>
      <c r="B64" s="207"/>
      <c r="C64" s="207"/>
      <c r="D64" s="207"/>
      <c r="E64" s="207"/>
      <c r="F64" s="207"/>
      <c r="G64" s="207"/>
      <c r="H64" s="207"/>
    </row>
    <row r="66" spans="1:8" ht="18" x14ac:dyDescent="0.25">
      <c r="A66" s="208"/>
      <c r="B66" s="208"/>
      <c r="C66" s="208"/>
      <c r="D66" s="208"/>
      <c r="E66" s="208"/>
      <c r="F66" s="208"/>
      <c r="G66" s="208"/>
      <c r="H66" s="208"/>
    </row>
    <row r="67" spans="1:8" ht="18" x14ac:dyDescent="0.25">
      <c r="C67" s="164"/>
      <c r="D67" s="209"/>
      <c r="E67" s="164"/>
      <c r="F67" s="164"/>
    </row>
    <row r="77" spans="1:8" x14ac:dyDescent="0.2">
      <c r="E77" s="116"/>
    </row>
    <row r="90" spans="1:8" x14ac:dyDescent="0.2">
      <c r="A90" s="116"/>
      <c r="F90" s="116"/>
      <c r="G90" s="116"/>
      <c r="H90" s="116"/>
    </row>
    <row r="92" spans="1:8" x14ac:dyDescent="0.2">
      <c r="E92" s="116"/>
    </row>
  </sheetData>
  <mergeCells count="15">
    <mergeCell ref="B1:D1"/>
    <mergeCell ref="B3:H3"/>
    <mergeCell ref="A5:H5"/>
    <mergeCell ref="C6:D6"/>
    <mergeCell ref="E6:F6"/>
    <mergeCell ref="B32:H32"/>
    <mergeCell ref="A34:H34"/>
    <mergeCell ref="C35:D35"/>
    <mergeCell ref="E35:F35"/>
    <mergeCell ref="A30:H30"/>
    <mergeCell ref="B64:H64"/>
    <mergeCell ref="A66:H66"/>
    <mergeCell ref="C67:D67"/>
    <mergeCell ref="E67:F67"/>
    <mergeCell ref="B62:D62"/>
  </mergeCells>
  <printOptions horizontalCentered="1"/>
  <pageMargins left="0.70866141732283472" right="0.70866141732283472" top="0.63" bottom="0.74803149606299213" header="0.31496062992125984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O178"/>
  <sheetViews>
    <sheetView view="pageBreakPreview" topLeftCell="A13" zoomScaleNormal="100" zoomScaleSheetLayoutView="100" workbookViewId="0">
      <selection activeCell="J28" sqref="J28"/>
    </sheetView>
  </sheetViews>
  <sheetFormatPr baseColWidth="10" defaultRowHeight="12.75" x14ac:dyDescent="0.2"/>
  <cols>
    <col min="1" max="1" width="13.5703125" customWidth="1"/>
  </cols>
  <sheetData>
    <row r="1" spans="1:9" ht="15" x14ac:dyDescent="0.2">
      <c r="A1" s="7" t="s">
        <v>0</v>
      </c>
      <c r="B1" s="204" t="str">
        <f>PRESUPUESTO!B1</f>
        <v xml:space="preserve">CHIHUAHUA </v>
      </c>
      <c r="C1" s="204"/>
      <c r="D1" s="204"/>
      <c r="E1" s="9"/>
    </row>
    <row r="2" spans="1:9" ht="15" x14ac:dyDescent="0.2">
      <c r="A2" s="7" t="s">
        <v>1</v>
      </c>
      <c r="B2" s="11" t="str">
        <f>PRESUPUESTO!B2</f>
        <v>CHIHUAHUA, CHIH.</v>
      </c>
      <c r="C2" s="8"/>
      <c r="D2" s="8"/>
      <c r="E2" s="8"/>
    </row>
    <row r="3" spans="1:9" ht="60.75" customHeight="1" x14ac:dyDescent="0.2">
      <c r="A3" s="2" t="s">
        <v>13</v>
      </c>
      <c r="B3" s="211" t="str">
        <f>PRESUPUESTO!B3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  <c r="C3" s="211"/>
      <c r="D3" s="211"/>
      <c r="E3" s="211"/>
      <c r="F3" s="211"/>
      <c r="G3" s="211"/>
      <c r="H3" s="71"/>
      <c r="I3" s="71"/>
    </row>
    <row r="4" spans="1:9" ht="9" customHeight="1" x14ac:dyDescent="0.2"/>
    <row r="5" spans="1:9" ht="18" x14ac:dyDescent="0.25">
      <c r="A5" s="208" t="s">
        <v>39</v>
      </c>
      <c r="B5" s="208"/>
      <c r="C5" s="208"/>
      <c r="D5" s="208"/>
      <c r="E5" s="208"/>
      <c r="F5" s="208"/>
      <c r="G5" s="208"/>
      <c r="H5" s="73"/>
    </row>
    <row r="7" spans="1:9" ht="18" x14ac:dyDescent="0.25">
      <c r="D7" s="78"/>
    </row>
    <row r="22" spans="1:15" x14ac:dyDescent="0.2">
      <c r="O22" s="86"/>
    </row>
    <row r="24" spans="1:15" x14ac:dyDescent="0.2">
      <c r="A24" s="118"/>
      <c r="B24" s="118"/>
      <c r="C24" s="118"/>
      <c r="D24" s="118"/>
      <c r="E24" s="118"/>
      <c r="F24" s="118"/>
      <c r="G24" s="118"/>
    </row>
    <row r="27" spans="1:15" x14ac:dyDescent="0.2">
      <c r="A27" s="118"/>
      <c r="B27" s="118"/>
      <c r="C27" s="118"/>
      <c r="D27" s="118"/>
      <c r="E27" s="118"/>
      <c r="F27" s="118"/>
      <c r="G27" s="118"/>
    </row>
    <row r="42" spans="1:7" x14ac:dyDescent="0.2">
      <c r="A42" s="212" t="s">
        <v>73</v>
      </c>
      <c r="B42" s="212"/>
      <c r="C42" s="212"/>
      <c r="D42" s="212"/>
      <c r="E42" s="212"/>
      <c r="F42" s="212"/>
      <c r="G42" s="212"/>
    </row>
    <row r="46" spans="1:7" x14ac:dyDescent="0.2">
      <c r="A46" s="118"/>
      <c r="B46" s="118"/>
      <c r="C46" s="118"/>
      <c r="D46" s="118"/>
      <c r="E46" s="118"/>
      <c r="F46" s="118"/>
      <c r="G46" s="118"/>
    </row>
    <row r="47" spans="1:7" x14ac:dyDescent="0.2">
      <c r="A47" s="118"/>
      <c r="B47" s="118"/>
      <c r="C47" s="118"/>
      <c r="D47" s="118"/>
      <c r="E47" s="118"/>
      <c r="F47" s="118"/>
      <c r="G47" s="118"/>
    </row>
    <row r="48" spans="1:7" x14ac:dyDescent="0.2">
      <c r="A48" s="118"/>
      <c r="B48" s="118"/>
      <c r="C48" s="118"/>
      <c r="D48" s="118"/>
      <c r="E48" s="118"/>
      <c r="F48" s="118"/>
      <c r="G48" s="118"/>
    </row>
    <row r="49" spans="1:7" x14ac:dyDescent="0.2">
      <c r="A49" s="118"/>
      <c r="B49" s="118"/>
      <c r="C49" s="118"/>
      <c r="D49" s="118"/>
      <c r="E49" s="118"/>
      <c r="F49" s="118"/>
      <c r="G49" s="118"/>
    </row>
    <row r="50" spans="1:7" x14ac:dyDescent="0.2">
      <c r="A50" s="118"/>
      <c r="B50" s="118"/>
      <c r="C50" s="118"/>
      <c r="D50" s="118"/>
      <c r="E50" s="118"/>
      <c r="F50" s="118"/>
      <c r="G50" s="118"/>
    </row>
    <row r="51" spans="1:7" x14ac:dyDescent="0.2">
      <c r="A51" s="118"/>
      <c r="B51" s="118"/>
      <c r="C51" s="118"/>
      <c r="D51" s="118"/>
      <c r="E51" s="118"/>
      <c r="F51" s="118"/>
      <c r="G51" s="118"/>
    </row>
    <row r="52" spans="1:7" x14ac:dyDescent="0.2">
      <c r="A52" s="118"/>
      <c r="B52" s="118"/>
      <c r="C52" s="118"/>
      <c r="D52" s="118"/>
      <c r="E52" s="118"/>
      <c r="F52" s="118"/>
      <c r="G52" s="118"/>
    </row>
    <row r="53" spans="1:7" x14ac:dyDescent="0.2">
      <c r="A53" s="118"/>
      <c r="B53" s="118"/>
      <c r="C53" s="118"/>
      <c r="D53" s="118"/>
      <c r="E53" s="118"/>
      <c r="F53" s="118"/>
      <c r="G53" s="118"/>
    </row>
    <row r="54" spans="1:7" ht="15" x14ac:dyDescent="0.2">
      <c r="A54" s="7" t="s">
        <v>0</v>
      </c>
      <c r="B54" s="204" t="str">
        <f>PRESUPUESTO!B1</f>
        <v xml:space="preserve">CHIHUAHUA </v>
      </c>
      <c r="C54" s="204"/>
      <c r="D54" s="204"/>
      <c r="E54" s="9"/>
    </row>
    <row r="55" spans="1:7" ht="15" x14ac:dyDescent="0.2">
      <c r="A55" s="7" t="s">
        <v>1</v>
      </c>
      <c r="B55" s="11" t="str">
        <f>PRESUPUESTO!B2</f>
        <v>CHIHUAHUA, CHIH.</v>
      </c>
      <c r="C55" s="8"/>
      <c r="D55" s="8"/>
      <c r="E55" s="8"/>
    </row>
    <row r="56" spans="1:7" ht="39.75" customHeight="1" x14ac:dyDescent="0.2">
      <c r="A56" s="2" t="s">
        <v>13</v>
      </c>
      <c r="B56" s="211" t="str">
        <f>PRESUPUESTO!B3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  <c r="C56" s="211"/>
      <c r="D56" s="211"/>
      <c r="E56" s="211"/>
      <c r="F56" s="211"/>
      <c r="G56" s="211"/>
    </row>
    <row r="57" spans="1:7" ht="7.5" customHeight="1" x14ac:dyDescent="0.2"/>
    <row r="58" spans="1:7" ht="18" x14ac:dyDescent="0.25">
      <c r="A58" s="208" t="s">
        <v>39</v>
      </c>
      <c r="B58" s="208"/>
      <c r="C58" s="208"/>
      <c r="D58" s="208"/>
      <c r="E58" s="208"/>
      <c r="F58" s="208"/>
      <c r="G58" s="208"/>
    </row>
    <row r="60" spans="1:7" ht="18" x14ac:dyDescent="0.25">
      <c r="D60" s="78"/>
    </row>
    <row r="77" spans="1:7" x14ac:dyDescent="0.2">
      <c r="A77" s="118"/>
      <c r="B77" s="118"/>
      <c r="C77" s="118"/>
      <c r="D77" s="118"/>
      <c r="E77" s="118"/>
      <c r="F77" s="118"/>
      <c r="G77" s="118"/>
    </row>
    <row r="105" spans="1:7" x14ac:dyDescent="0.2">
      <c r="A105" s="118"/>
      <c r="B105" s="118"/>
      <c r="C105" s="118"/>
      <c r="D105" s="118"/>
      <c r="E105" s="118"/>
      <c r="F105" s="118"/>
      <c r="G105" s="118"/>
    </row>
    <row r="106" spans="1:7" ht="15" x14ac:dyDescent="0.2">
      <c r="A106" s="7" t="s">
        <v>0</v>
      </c>
      <c r="B106" s="204" t="str">
        <f>PRESUPUESTO!B1</f>
        <v xml:space="preserve">CHIHUAHUA </v>
      </c>
      <c r="C106" s="204"/>
      <c r="D106" s="204"/>
      <c r="E106" s="9"/>
    </row>
    <row r="107" spans="1:7" ht="15" x14ac:dyDescent="0.2">
      <c r="A107" s="7" t="s">
        <v>1</v>
      </c>
      <c r="B107" s="11" t="str">
        <f>PRESUPUESTO!B2</f>
        <v>CHIHUAHUA, CHIH.</v>
      </c>
      <c r="C107" s="8"/>
      <c r="D107" s="8"/>
      <c r="E107" s="8"/>
    </row>
    <row r="108" spans="1:7" ht="138" customHeight="1" x14ac:dyDescent="0.2">
      <c r="A108" s="2" t="s">
        <v>13</v>
      </c>
      <c r="B108" s="211" t="str">
        <f>PRESUPUESTO!B3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  <c r="C108" s="211"/>
      <c r="D108" s="211"/>
      <c r="E108" s="211"/>
      <c r="F108" s="211"/>
      <c r="G108" s="211"/>
    </row>
    <row r="109" spans="1:7" ht="12.75" customHeight="1" x14ac:dyDescent="0.2"/>
    <row r="110" spans="1:7" ht="18" x14ac:dyDescent="0.25">
      <c r="A110" s="208" t="s">
        <v>39</v>
      </c>
      <c r="B110" s="208"/>
      <c r="C110" s="208"/>
      <c r="D110" s="208"/>
      <c r="E110" s="208"/>
      <c r="F110" s="208"/>
      <c r="G110" s="208"/>
    </row>
    <row r="112" spans="1:7" ht="18" x14ac:dyDescent="0.25">
      <c r="D112" s="78"/>
    </row>
    <row r="131" spans="1:7" x14ac:dyDescent="0.2">
      <c r="A131" s="118" t="s">
        <v>54</v>
      </c>
      <c r="B131" s="118"/>
      <c r="C131" s="118"/>
      <c r="D131" s="118"/>
      <c r="E131" s="118"/>
      <c r="F131" s="118"/>
      <c r="G131" s="118"/>
    </row>
    <row r="149" spans="1:7" x14ac:dyDescent="0.2">
      <c r="A149" s="118" t="s">
        <v>53</v>
      </c>
      <c r="B149" s="118"/>
      <c r="C149" s="118"/>
      <c r="D149" s="118"/>
      <c r="E149" s="118"/>
      <c r="F149" s="118"/>
      <c r="G149" s="118"/>
    </row>
    <row r="150" spans="1:7" ht="15" x14ac:dyDescent="0.2">
      <c r="A150" s="7" t="s">
        <v>0</v>
      </c>
      <c r="B150" s="204" t="str">
        <f>PRESUPUESTO!B1</f>
        <v xml:space="preserve">CHIHUAHUA </v>
      </c>
      <c r="C150" s="204"/>
      <c r="D150" s="204"/>
      <c r="E150" s="9"/>
    </row>
    <row r="151" spans="1:7" ht="15" x14ac:dyDescent="0.2">
      <c r="A151" s="7" t="s">
        <v>1</v>
      </c>
      <c r="B151" s="11" t="str">
        <f>PRESUPUESTO!B2</f>
        <v>CHIHUAHUA, CHIH.</v>
      </c>
      <c r="C151" s="8"/>
      <c r="D151" s="8"/>
      <c r="E151" s="8"/>
    </row>
    <row r="152" spans="1:7" ht="139.5" customHeight="1" x14ac:dyDescent="0.2">
      <c r="A152" s="2" t="s">
        <v>13</v>
      </c>
      <c r="B152" s="211" t="str">
        <f>PRESUPUESTO!B3</f>
        <v>SUMINISTRO Y APLICACIÓN DE MICROCARPETA DE 1 CM. DE ESPESOR Y RENIVELACION DE ESPESOR VARIABLE, A BASE DE EMULSION ASFALTICA ECR-63 MODIFICADA CON POLIMERO Y UN 3 % DE LATEX Y AGREGADO PETREO DE TAMAÑO MAXIMO DE 1/4'' (6.35 MM) EN: AV. PASCUAL OROZCO ENTRE AV. JUAN ESCUTIA Y AV. HOMERO; DE LA CIUDAD DE CHIHUAHUA</v>
      </c>
      <c r="C152" s="211"/>
      <c r="D152" s="211"/>
      <c r="E152" s="211"/>
      <c r="F152" s="211"/>
      <c r="G152" s="211"/>
    </row>
    <row r="154" spans="1:7" ht="18" x14ac:dyDescent="0.25">
      <c r="A154" s="208" t="s">
        <v>39</v>
      </c>
      <c r="B154" s="208"/>
      <c r="C154" s="208"/>
      <c r="D154" s="208"/>
      <c r="E154" s="208"/>
      <c r="F154" s="208"/>
      <c r="G154" s="208"/>
    </row>
    <row r="174" spans="9:9" x14ac:dyDescent="0.2">
      <c r="I174" t="s">
        <v>10</v>
      </c>
    </row>
    <row r="178" spans="1:7" x14ac:dyDescent="0.2">
      <c r="A178" s="118" t="s">
        <v>55</v>
      </c>
      <c r="B178" s="118"/>
      <c r="C178" s="118"/>
      <c r="D178" s="118"/>
      <c r="E178" s="118"/>
      <c r="F178" s="118"/>
      <c r="G178" s="118"/>
    </row>
  </sheetData>
  <mergeCells count="13">
    <mergeCell ref="B152:G152"/>
    <mergeCell ref="A154:G154"/>
    <mergeCell ref="A58:G58"/>
    <mergeCell ref="B106:D106"/>
    <mergeCell ref="B108:G108"/>
    <mergeCell ref="A110:G110"/>
    <mergeCell ref="B150:D150"/>
    <mergeCell ref="B1:D1"/>
    <mergeCell ref="B3:G3"/>
    <mergeCell ref="A5:G5"/>
    <mergeCell ref="B54:D54"/>
    <mergeCell ref="B56:G56"/>
    <mergeCell ref="A42:G4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TARJETA INFORMATIVA</vt:lpstr>
      <vt:lpstr>PROGRAMA</vt:lpstr>
      <vt:lpstr>RESUMEN</vt:lpstr>
      <vt:lpstr>PRESUPUESTO</vt:lpstr>
      <vt:lpstr>LOCALIZACIÓN</vt:lpstr>
      <vt:lpstr>FOTOS</vt:lpstr>
      <vt:lpstr>FOTOS!Área_de_impresión</vt:lpstr>
      <vt:lpstr>LOCALIZACIÓN!Área_de_impresión</vt:lpstr>
      <vt:lpstr>PRESUPUESTO!Área_de_impresión</vt:lpstr>
      <vt:lpstr>PROGRAMA!Área_de_impresión</vt:lpstr>
      <vt:lpstr>RESUMEN!Área_de_impresión</vt:lpstr>
      <vt:lpstr>'TARJETA INFORMATIVA'!Área_de_impresión</vt:lpstr>
      <vt:lpstr>PRESUPUESTO!Títulos_a_imprimir</vt:lpstr>
    </vt:vector>
  </TitlesOfParts>
  <Company>Gobierno Del Estado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Sria. De Plan. y Eval.</dc:creator>
  <cp:lastModifiedBy>Adolfo Villalobos Hernandez</cp:lastModifiedBy>
  <cp:lastPrinted>2017-03-30T16:26:47Z</cp:lastPrinted>
  <dcterms:created xsi:type="dcterms:W3CDTF">2004-10-13T15:25:41Z</dcterms:created>
  <dcterms:modified xsi:type="dcterms:W3CDTF">2017-09-21T19:53:03Z</dcterms:modified>
</cp:coreProperties>
</file>