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Mario Curiel.DESKTOP-M2OL3E2\Desktop\CLAUDIA\"/>
    </mc:Choice>
  </mc:AlternateContent>
  <bookViews>
    <workbookView xWindow="0" yWindow="0" windowWidth="24000" windowHeight="9735" tabRatio="1000"/>
  </bookViews>
  <sheets>
    <sheet name="Volumetria" sheetId="9" r:id="rId1"/>
  </sheets>
  <externalReferences>
    <externalReference r:id="rId2"/>
    <externalReference r:id="rId3"/>
    <externalReference r:id="rId4"/>
  </externalReferences>
  <definedNames>
    <definedName name="___ace1">#REF!</definedName>
    <definedName name="___ace2">#REF!</definedName>
    <definedName name="_ace1">#REF!</definedName>
    <definedName name="_ace2">#REF!</definedName>
    <definedName name="_Fill" localSheetId="0" hidden="1">#REF!</definedName>
    <definedName name="_Fill" hidden="1">#REF!</definedName>
    <definedName name="_xlnm._FilterDatabase" localSheetId="0" hidden="1">Volumetria!$D$188:$N$188</definedName>
    <definedName name="_Order1" hidden="1">255</definedName>
    <definedName name="_Order2" hidden="1">255</definedName>
    <definedName name="A_impresión_IM">#REF!</definedName>
    <definedName name="_xlnm.Print_Area" localSheetId="0">Volumetria!$A$9:$J$192</definedName>
    <definedName name="Conceptos6116">#REF!</definedName>
    <definedName name="Conceptos6155">[1]Conceptos!$A$3:$T$112</definedName>
    <definedName name="_xlnm.Criteria" localSheetId="0">#REF!</definedName>
    <definedName name="_xlnm.Criteria">#REF!</definedName>
    <definedName name="CURIEL">'[2]DATOS BASICOS'!#REF!</definedName>
    <definedName name="Esta_Estimación_A.Glez_Granjas">'[3]5-2 A.Glez Granjas'!$G$2:$G$117</definedName>
    <definedName name="Esta_Estimación_Chih92">'[3]5-4 Chih.92'!$G$2:$G$116</definedName>
    <definedName name="Esta_Estimación_EST74">'[3]5-1 EST 74'!$G$2:$G$121</definedName>
    <definedName name="Esta_Estimación_Gabilondo">'[3]5-3 Gabilondo'!$G$2:$G$114</definedName>
    <definedName name="Esta_Estimación_México">'[3]5-9 México 91'!$G$2:$G$159</definedName>
    <definedName name="Esta_Estimación_Walt">'[3]5-5 Walt Disney'!$G$2:$G$119</definedName>
    <definedName name="Esta_Estimación_Zuno">'[3]5-8 Esther Zuno'!$G$2:$G$159</definedName>
    <definedName name="MARIO">#REF!</definedName>
    <definedName name="MAT" localSheetId="0">#REF!</definedName>
    <definedName name="MAT">#REF!</definedName>
    <definedName name="_xlnm.Print_Titles" localSheetId="0">Volumetria!$1:$7</definedName>
    <definedName name="uno" localSheetId="0">#REF!</definedName>
    <definedName name="uno">#REF!</definedName>
  </definedNames>
  <calcPr calcId="152511"/>
</workbook>
</file>

<file path=xl/calcChain.xml><?xml version="1.0" encoding="utf-8"?>
<calcChain xmlns="http://schemas.openxmlformats.org/spreadsheetml/2006/main">
  <c r="I165" i="9" l="1"/>
  <c r="I164" i="9"/>
  <c r="I163" i="9"/>
  <c r="I162" i="9"/>
  <c r="I161" i="9"/>
  <c r="I160" i="9"/>
  <c r="I159" i="9"/>
  <c r="I158" i="9"/>
  <c r="I157" i="9"/>
  <c r="I156" i="9"/>
  <c r="I155" i="9"/>
  <c r="I154" i="9"/>
  <c r="I153" i="9"/>
  <c r="I152" i="9"/>
  <c r="I151" i="9"/>
  <c r="I150" i="9"/>
  <c r="I149" i="9"/>
  <c r="I148" i="9"/>
  <c r="I147" i="9"/>
  <c r="I146" i="9"/>
  <c r="I145" i="9"/>
  <c r="I144" i="9"/>
  <c r="I143" i="9"/>
  <c r="I139" i="9"/>
  <c r="I138" i="9"/>
  <c r="I135" i="9"/>
  <c r="I134" i="9"/>
  <c r="I133" i="9"/>
  <c r="I132" i="9"/>
  <c r="I131" i="9"/>
  <c r="I130" i="9"/>
  <c r="I129" i="9"/>
  <c r="I128" i="9"/>
  <c r="I127" i="9"/>
  <c r="I126" i="9"/>
  <c r="I125" i="9"/>
  <c r="I124" i="9"/>
  <c r="I123" i="9"/>
  <c r="I122" i="9"/>
  <c r="I121" i="9"/>
  <c r="I120" i="9"/>
  <c r="I119" i="9"/>
  <c r="I114" i="9"/>
  <c r="I111" i="9"/>
  <c r="I110" i="9"/>
  <c r="I109" i="9"/>
  <c r="I108" i="9"/>
  <c r="I107" i="9"/>
  <c r="I106" i="9"/>
  <c r="I105" i="9"/>
  <c r="I104" i="9"/>
  <c r="I103" i="9"/>
  <c r="I98" i="9"/>
  <c r="I97" i="9"/>
  <c r="I96" i="9"/>
  <c r="I93" i="9"/>
  <c r="I92" i="9"/>
  <c r="I91" i="9"/>
  <c r="I90" i="9"/>
  <c r="I89" i="9"/>
  <c r="I86" i="9"/>
  <c r="I85" i="9"/>
  <c r="I84" i="9"/>
  <c r="I83" i="9"/>
  <c r="I82" i="9"/>
  <c r="I81" i="9"/>
  <c r="I77" i="9"/>
  <c r="I76" i="9"/>
  <c r="I75" i="9"/>
  <c r="I74" i="9"/>
  <c r="I73" i="9"/>
  <c r="I72" i="9"/>
  <c r="I68" i="9"/>
  <c r="I67" i="9"/>
  <c r="I66" i="9"/>
  <c r="I65" i="9"/>
  <c r="I64" i="9"/>
  <c r="I63" i="9"/>
  <c r="I62" i="9"/>
  <c r="I58" i="9"/>
  <c r="I57" i="9"/>
  <c r="I56" i="9"/>
  <c r="I51" i="9"/>
  <c r="I50" i="9"/>
  <c r="I49" i="9"/>
  <c r="I48" i="9"/>
  <c r="I47" i="9"/>
  <c r="I46" i="9"/>
  <c r="I45" i="9"/>
  <c r="I42" i="9"/>
  <c r="I41" i="9"/>
  <c r="I40" i="9"/>
  <c r="I39" i="9"/>
  <c r="I38" i="9"/>
  <c r="I37" i="9"/>
  <c r="I36" i="9"/>
  <c r="I31" i="9"/>
  <c r="I30" i="9"/>
  <c r="I29" i="9"/>
  <c r="I26" i="9"/>
  <c r="I22" i="9"/>
  <c r="I21" i="9"/>
  <c r="I20" i="9"/>
  <c r="I19" i="9"/>
  <c r="I18" i="9"/>
  <c r="I17" i="9"/>
  <c r="I16" i="9"/>
  <c r="I15" i="9"/>
  <c r="I14" i="9"/>
  <c r="I13" i="9"/>
  <c r="I12" i="9"/>
  <c r="CC158" i="9" l="1"/>
  <c r="CC159" i="9"/>
  <c r="CC160" i="9"/>
  <c r="CC161" i="9"/>
  <c r="CC162" i="9"/>
  <c r="CC163" i="9"/>
  <c r="CC164" i="9"/>
  <c r="CC165" i="9"/>
  <c r="CC157" i="9"/>
  <c r="CC156" i="9"/>
  <c r="CC154" i="9"/>
  <c r="CA154" i="9"/>
  <c r="BY154" i="9"/>
  <c r="BW154" i="9"/>
  <c r="BU154" i="9"/>
  <c r="BS154" i="9"/>
  <c r="BQ154" i="9"/>
  <c r="BO154" i="9"/>
  <c r="BM154" i="9"/>
  <c r="BK154" i="9"/>
  <c r="BI154" i="9"/>
  <c r="BG154" i="9"/>
  <c r="BE154" i="9"/>
  <c r="BC154" i="9"/>
  <c r="BA154" i="9"/>
  <c r="AY154" i="9"/>
  <c r="AW154" i="9"/>
  <c r="AU154" i="9"/>
  <c r="AS154" i="9"/>
  <c r="AQ154" i="9"/>
  <c r="AO154" i="9"/>
  <c r="AM154" i="9"/>
  <c r="AK154" i="9"/>
  <c r="AI154" i="9"/>
  <c r="AG154" i="9"/>
  <c r="AE154" i="9"/>
  <c r="AC154" i="9"/>
  <c r="AA154" i="9"/>
  <c r="Y154" i="9"/>
  <c r="W154" i="9"/>
  <c r="U154" i="9"/>
  <c r="U155" i="9"/>
  <c r="U156" i="9"/>
  <c r="U157" i="9"/>
  <c r="U158" i="9"/>
  <c r="U159" i="9"/>
  <c r="U160" i="9"/>
  <c r="U161" i="9"/>
  <c r="U162" i="9"/>
  <c r="U163" i="9"/>
  <c r="U164" i="9"/>
  <c r="U165" i="9"/>
  <c r="S154" i="9"/>
  <c r="Q154" i="9"/>
  <c r="J154" i="9" s="1"/>
  <c r="H154" i="9"/>
  <c r="CA162" i="9"/>
  <c r="BY162" i="9"/>
  <c r="BW162" i="9"/>
  <c r="BU162" i="9"/>
  <c r="BS162" i="9"/>
  <c r="BQ162" i="9"/>
  <c r="BO162" i="9"/>
  <c r="BM162" i="9"/>
  <c r="BK162" i="9"/>
  <c r="BI162" i="9"/>
  <c r="BG162" i="9"/>
  <c r="BE162" i="9"/>
  <c r="BC162" i="9"/>
  <c r="BA162" i="9"/>
  <c r="AY162" i="9"/>
  <c r="AW162" i="9"/>
  <c r="AU162" i="9"/>
  <c r="AS162" i="9"/>
  <c r="AQ162" i="9"/>
  <c r="AO162" i="9"/>
  <c r="AM162" i="9"/>
  <c r="AK162" i="9"/>
  <c r="AI162" i="9"/>
  <c r="AG162" i="9"/>
  <c r="AE162" i="9"/>
  <c r="AC162" i="9"/>
  <c r="AA162" i="9"/>
  <c r="Y162" i="9"/>
  <c r="W162" i="9"/>
  <c r="S162" i="9"/>
  <c r="Q162" i="9"/>
  <c r="L162" i="9"/>
  <c r="H162" i="9"/>
  <c r="CA161" i="9"/>
  <c r="BY161" i="9"/>
  <c r="BW161" i="9"/>
  <c r="BU161" i="9"/>
  <c r="BS161" i="9"/>
  <c r="BQ161" i="9"/>
  <c r="BO161" i="9"/>
  <c r="BM161" i="9"/>
  <c r="BK161" i="9"/>
  <c r="BI161" i="9"/>
  <c r="BG161" i="9"/>
  <c r="BE161" i="9"/>
  <c r="BC161" i="9"/>
  <c r="BA161" i="9"/>
  <c r="AY161" i="9"/>
  <c r="AW161" i="9"/>
  <c r="AU161" i="9"/>
  <c r="AS161" i="9"/>
  <c r="AQ161" i="9"/>
  <c r="AO161" i="9"/>
  <c r="AM161" i="9"/>
  <c r="AK161" i="9"/>
  <c r="AI161" i="9"/>
  <c r="AG161" i="9"/>
  <c r="AE161" i="9"/>
  <c r="AC161" i="9"/>
  <c r="AA161" i="9"/>
  <c r="Y161" i="9"/>
  <c r="W161" i="9"/>
  <c r="S161" i="9"/>
  <c r="Q161" i="9"/>
  <c r="N161" i="9"/>
  <c r="H161" i="9"/>
  <c r="CA160" i="9"/>
  <c r="BY160" i="9"/>
  <c r="BW160" i="9"/>
  <c r="BU160" i="9"/>
  <c r="BS160" i="9"/>
  <c r="BQ160" i="9"/>
  <c r="BO160" i="9"/>
  <c r="BM160" i="9"/>
  <c r="BK160" i="9"/>
  <c r="BI160" i="9"/>
  <c r="BG160" i="9"/>
  <c r="BE160" i="9"/>
  <c r="BC160" i="9"/>
  <c r="BA160" i="9"/>
  <c r="AY160" i="9"/>
  <c r="AW160" i="9"/>
  <c r="AU160" i="9"/>
  <c r="AS160" i="9"/>
  <c r="AQ160" i="9"/>
  <c r="AO160" i="9"/>
  <c r="AM160" i="9"/>
  <c r="AK160" i="9"/>
  <c r="AI160" i="9"/>
  <c r="AG160" i="9"/>
  <c r="AE160" i="9"/>
  <c r="AC160" i="9"/>
  <c r="AA160" i="9"/>
  <c r="Y160" i="9"/>
  <c r="W160" i="9"/>
  <c r="S160" i="9"/>
  <c r="Q160" i="9"/>
  <c r="N160" i="9"/>
  <c r="H160" i="9"/>
  <c r="CA159" i="9"/>
  <c r="BY159" i="9"/>
  <c r="BW159" i="9"/>
  <c r="BU159" i="9"/>
  <c r="BS159" i="9"/>
  <c r="BQ159" i="9"/>
  <c r="BO159" i="9"/>
  <c r="BM159" i="9"/>
  <c r="BK159" i="9"/>
  <c r="BI159" i="9"/>
  <c r="BG159" i="9"/>
  <c r="BE159" i="9"/>
  <c r="BC159" i="9"/>
  <c r="BA159" i="9"/>
  <c r="AY159" i="9"/>
  <c r="AW159" i="9"/>
  <c r="AU159" i="9"/>
  <c r="AS159" i="9"/>
  <c r="AQ159" i="9"/>
  <c r="AO159" i="9"/>
  <c r="AM159" i="9"/>
  <c r="AK159" i="9"/>
  <c r="AI159" i="9"/>
  <c r="AG159" i="9"/>
  <c r="AE159" i="9"/>
  <c r="AC159" i="9"/>
  <c r="AA159" i="9"/>
  <c r="Y159" i="9"/>
  <c r="W159" i="9"/>
  <c r="S159" i="9"/>
  <c r="Q159" i="9"/>
  <c r="K159" i="9"/>
  <c r="H159" i="9"/>
  <c r="CA158" i="9"/>
  <c r="BY158" i="9"/>
  <c r="BW158" i="9"/>
  <c r="BU158" i="9"/>
  <c r="BS158" i="9"/>
  <c r="BQ158" i="9"/>
  <c r="BO158" i="9"/>
  <c r="BM158" i="9"/>
  <c r="BK158" i="9"/>
  <c r="BI158" i="9"/>
  <c r="BG158" i="9"/>
  <c r="BE158" i="9"/>
  <c r="BC158" i="9"/>
  <c r="BA158" i="9"/>
  <c r="AY158" i="9"/>
  <c r="AW158" i="9"/>
  <c r="AU158" i="9"/>
  <c r="AS158" i="9"/>
  <c r="AQ158" i="9"/>
  <c r="AO158" i="9"/>
  <c r="AM158" i="9"/>
  <c r="AK158" i="9"/>
  <c r="AI158" i="9"/>
  <c r="AG158" i="9"/>
  <c r="AE158" i="9"/>
  <c r="AC158" i="9"/>
  <c r="AA158" i="9"/>
  <c r="Y158" i="9"/>
  <c r="W158" i="9"/>
  <c r="S158" i="9"/>
  <c r="Q158" i="9"/>
  <c r="L158" i="9"/>
  <c r="H158" i="9"/>
  <c r="CA157" i="9"/>
  <c r="BY157" i="9"/>
  <c r="BW157" i="9"/>
  <c r="BU157" i="9"/>
  <c r="BS157" i="9"/>
  <c r="BQ157" i="9"/>
  <c r="BO157" i="9"/>
  <c r="BM157" i="9"/>
  <c r="BK157" i="9"/>
  <c r="BI157" i="9"/>
  <c r="BG157" i="9"/>
  <c r="BE157" i="9"/>
  <c r="BC157" i="9"/>
  <c r="BA157" i="9"/>
  <c r="AY157" i="9"/>
  <c r="AW157" i="9"/>
  <c r="AU157" i="9"/>
  <c r="AS157" i="9"/>
  <c r="AQ157" i="9"/>
  <c r="AO157" i="9"/>
  <c r="AM157" i="9"/>
  <c r="AK157" i="9"/>
  <c r="AI157" i="9"/>
  <c r="AG157" i="9"/>
  <c r="AE157" i="9"/>
  <c r="AC157" i="9"/>
  <c r="AA157" i="9"/>
  <c r="Y157" i="9"/>
  <c r="W157" i="9"/>
  <c r="S157" i="9"/>
  <c r="Q157" i="9"/>
  <c r="L157" i="9"/>
  <c r="H157" i="9"/>
  <c r="CA156" i="9"/>
  <c r="BY156" i="9"/>
  <c r="BW156" i="9"/>
  <c r="BU156" i="9"/>
  <c r="BS156" i="9"/>
  <c r="BQ156" i="9"/>
  <c r="BO156" i="9"/>
  <c r="BM156" i="9"/>
  <c r="BK156" i="9"/>
  <c r="BI156" i="9"/>
  <c r="BG156" i="9"/>
  <c r="BE156" i="9"/>
  <c r="BC156" i="9"/>
  <c r="BA156" i="9"/>
  <c r="AY156" i="9"/>
  <c r="AW156" i="9"/>
  <c r="AU156" i="9"/>
  <c r="AS156" i="9"/>
  <c r="AQ156" i="9"/>
  <c r="AO156" i="9"/>
  <c r="AM156" i="9"/>
  <c r="AK156" i="9"/>
  <c r="AI156" i="9"/>
  <c r="AG156" i="9"/>
  <c r="AE156" i="9"/>
  <c r="AC156" i="9"/>
  <c r="AA156" i="9"/>
  <c r="Y156" i="9"/>
  <c r="W156" i="9"/>
  <c r="S156" i="9"/>
  <c r="Q156" i="9"/>
  <c r="N156" i="9"/>
  <c r="H156" i="9"/>
  <c r="CC155" i="9"/>
  <c r="CA155" i="9"/>
  <c r="BY155" i="9"/>
  <c r="BW155" i="9"/>
  <c r="BU155" i="9"/>
  <c r="BS155" i="9"/>
  <c r="BQ155" i="9"/>
  <c r="BO155" i="9"/>
  <c r="BM155" i="9"/>
  <c r="BK155" i="9"/>
  <c r="BI155" i="9"/>
  <c r="BG155" i="9"/>
  <c r="BE155" i="9"/>
  <c r="BC155" i="9"/>
  <c r="BA155" i="9"/>
  <c r="AY155" i="9"/>
  <c r="AW155" i="9"/>
  <c r="AU155" i="9"/>
  <c r="AS155" i="9"/>
  <c r="AQ155" i="9"/>
  <c r="AO155" i="9"/>
  <c r="AM155" i="9"/>
  <c r="AK155" i="9"/>
  <c r="AI155" i="9"/>
  <c r="AG155" i="9"/>
  <c r="AE155" i="9"/>
  <c r="AC155" i="9"/>
  <c r="AA155" i="9"/>
  <c r="Y155" i="9"/>
  <c r="W155" i="9"/>
  <c r="S155" i="9"/>
  <c r="Q155" i="9"/>
  <c r="L155" i="9"/>
  <c r="H155" i="9"/>
  <c r="N154" i="9"/>
  <c r="CC153" i="9"/>
  <c r="CA153" i="9"/>
  <c r="BY153" i="9"/>
  <c r="BW153" i="9"/>
  <c r="BU153" i="9"/>
  <c r="BS153" i="9"/>
  <c r="BQ153" i="9"/>
  <c r="BO153" i="9"/>
  <c r="BM153" i="9"/>
  <c r="BK153" i="9"/>
  <c r="BI153" i="9"/>
  <c r="BG153" i="9"/>
  <c r="BE153" i="9"/>
  <c r="BC153" i="9"/>
  <c r="BA153" i="9"/>
  <c r="AY153" i="9"/>
  <c r="AW153" i="9"/>
  <c r="AU153" i="9"/>
  <c r="AS153" i="9"/>
  <c r="AQ153" i="9"/>
  <c r="AO153" i="9"/>
  <c r="AM153" i="9"/>
  <c r="AK153" i="9"/>
  <c r="AI153" i="9"/>
  <c r="AG153" i="9"/>
  <c r="AE153" i="9"/>
  <c r="AC153" i="9"/>
  <c r="AA153" i="9"/>
  <c r="Y153" i="9"/>
  <c r="W153" i="9"/>
  <c r="U153" i="9"/>
  <c r="S153" i="9"/>
  <c r="Q153" i="9"/>
  <c r="K153" i="9"/>
  <c r="H153" i="9"/>
  <c r="CC152" i="9"/>
  <c r="CA152" i="9"/>
  <c r="BY152" i="9"/>
  <c r="BW152" i="9"/>
  <c r="BU152" i="9"/>
  <c r="BS152" i="9"/>
  <c r="BQ152" i="9"/>
  <c r="BO152" i="9"/>
  <c r="BM152" i="9"/>
  <c r="BK152" i="9"/>
  <c r="BI152" i="9"/>
  <c r="BG152" i="9"/>
  <c r="BE152" i="9"/>
  <c r="BC152" i="9"/>
  <c r="BA152" i="9"/>
  <c r="AY152" i="9"/>
  <c r="AW152" i="9"/>
  <c r="AU152" i="9"/>
  <c r="AS152" i="9"/>
  <c r="AQ152" i="9"/>
  <c r="AO152" i="9"/>
  <c r="AM152" i="9"/>
  <c r="AK152" i="9"/>
  <c r="AI152" i="9"/>
  <c r="AG152" i="9"/>
  <c r="AE152" i="9"/>
  <c r="AC152" i="9"/>
  <c r="AA152" i="9"/>
  <c r="Y152" i="9"/>
  <c r="W152" i="9"/>
  <c r="U152" i="9"/>
  <c r="S152" i="9"/>
  <c r="Q152" i="9"/>
  <c r="L152" i="9"/>
  <c r="H152" i="9"/>
  <c r="CC151" i="9"/>
  <c r="CA151" i="9"/>
  <c r="BY151" i="9"/>
  <c r="BW151" i="9"/>
  <c r="BU151" i="9"/>
  <c r="BS151" i="9"/>
  <c r="BQ151" i="9"/>
  <c r="BO151" i="9"/>
  <c r="BM151" i="9"/>
  <c r="BK151" i="9"/>
  <c r="BI151" i="9"/>
  <c r="BG151" i="9"/>
  <c r="BE151" i="9"/>
  <c r="BC151" i="9"/>
  <c r="BA151" i="9"/>
  <c r="AY151" i="9"/>
  <c r="AW151" i="9"/>
  <c r="AU151" i="9"/>
  <c r="AS151" i="9"/>
  <c r="AQ151" i="9"/>
  <c r="AO151" i="9"/>
  <c r="AM151" i="9"/>
  <c r="AK151" i="9"/>
  <c r="AI151" i="9"/>
  <c r="AG151" i="9"/>
  <c r="AE151" i="9"/>
  <c r="AC151" i="9"/>
  <c r="AA151" i="9"/>
  <c r="Y151" i="9"/>
  <c r="W151" i="9"/>
  <c r="U151" i="9"/>
  <c r="S151" i="9"/>
  <c r="Q151" i="9"/>
  <c r="N151" i="9"/>
  <c r="H151" i="9"/>
  <c r="CC150" i="9"/>
  <c r="CA150" i="9"/>
  <c r="BY150" i="9"/>
  <c r="BW150" i="9"/>
  <c r="BU150" i="9"/>
  <c r="BS150" i="9"/>
  <c r="BQ150" i="9"/>
  <c r="BO150" i="9"/>
  <c r="BM150" i="9"/>
  <c r="BK150" i="9"/>
  <c r="BI150" i="9"/>
  <c r="BG150" i="9"/>
  <c r="BE150" i="9"/>
  <c r="BC150" i="9"/>
  <c r="BA150" i="9"/>
  <c r="AY150" i="9"/>
  <c r="AW150" i="9"/>
  <c r="AU150" i="9"/>
  <c r="AS150" i="9"/>
  <c r="AQ150" i="9"/>
  <c r="AO150" i="9"/>
  <c r="AM150" i="9"/>
  <c r="AK150" i="9"/>
  <c r="AI150" i="9"/>
  <c r="AG150" i="9"/>
  <c r="AE150" i="9"/>
  <c r="AC150" i="9"/>
  <c r="AA150" i="9"/>
  <c r="Y150" i="9"/>
  <c r="W150" i="9"/>
  <c r="U150" i="9"/>
  <c r="S150" i="9"/>
  <c r="Q150" i="9"/>
  <c r="J150" i="9" s="1"/>
  <c r="N150" i="9"/>
  <c r="H150" i="9"/>
  <c r="CC149" i="9"/>
  <c r="CA149" i="9"/>
  <c r="BY149" i="9"/>
  <c r="BW149" i="9"/>
  <c r="BU149" i="9"/>
  <c r="BS149" i="9"/>
  <c r="BQ149" i="9"/>
  <c r="BO149" i="9"/>
  <c r="BM149" i="9"/>
  <c r="BK149" i="9"/>
  <c r="BI149" i="9"/>
  <c r="BG149" i="9"/>
  <c r="BE149" i="9"/>
  <c r="BC149" i="9"/>
  <c r="BA149" i="9"/>
  <c r="AY149" i="9"/>
  <c r="AW149" i="9"/>
  <c r="AU149" i="9"/>
  <c r="AS149" i="9"/>
  <c r="AQ149" i="9"/>
  <c r="AO149" i="9"/>
  <c r="AM149" i="9"/>
  <c r="AK149" i="9"/>
  <c r="AI149" i="9"/>
  <c r="AG149" i="9"/>
  <c r="AE149" i="9"/>
  <c r="AC149" i="9"/>
  <c r="AA149" i="9"/>
  <c r="Y149" i="9"/>
  <c r="W149" i="9"/>
  <c r="U149" i="9"/>
  <c r="S149" i="9"/>
  <c r="Q149" i="9"/>
  <c r="K149" i="9"/>
  <c r="H149" i="9"/>
  <c r="CA165" i="9"/>
  <c r="BY165" i="9"/>
  <c r="BW165" i="9"/>
  <c r="BU165" i="9"/>
  <c r="BS165" i="9"/>
  <c r="BQ165" i="9"/>
  <c r="BO165" i="9"/>
  <c r="BM165" i="9"/>
  <c r="BK165" i="9"/>
  <c r="BI165" i="9"/>
  <c r="BG165" i="9"/>
  <c r="BE165" i="9"/>
  <c r="BC165" i="9"/>
  <c r="BA165" i="9"/>
  <c r="AY165" i="9"/>
  <c r="AW165" i="9"/>
  <c r="AU165" i="9"/>
  <c r="AS165" i="9"/>
  <c r="AQ165" i="9"/>
  <c r="AO165" i="9"/>
  <c r="AM165" i="9"/>
  <c r="AK165" i="9"/>
  <c r="AI165" i="9"/>
  <c r="AG165" i="9"/>
  <c r="AE165" i="9"/>
  <c r="AC165" i="9"/>
  <c r="AA165" i="9"/>
  <c r="Y165" i="9"/>
  <c r="W165" i="9"/>
  <c r="S165" i="9"/>
  <c r="Q165" i="9"/>
  <c r="L165" i="9"/>
  <c r="H165" i="9"/>
  <c r="CA164" i="9"/>
  <c r="BY164" i="9"/>
  <c r="BW164" i="9"/>
  <c r="BU164" i="9"/>
  <c r="BS164" i="9"/>
  <c r="BQ164" i="9"/>
  <c r="BO164" i="9"/>
  <c r="BM164" i="9"/>
  <c r="BK164" i="9"/>
  <c r="BI164" i="9"/>
  <c r="BG164" i="9"/>
  <c r="BE164" i="9"/>
  <c r="BC164" i="9"/>
  <c r="BA164" i="9"/>
  <c r="AY164" i="9"/>
  <c r="AW164" i="9"/>
  <c r="AU164" i="9"/>
  <c r="AS164" i="9"/>
  <c r="AQ164" i="9"/>
  <c r="AO164" i="9"/>
  <c r="AM164" i="9"/>
  <c r="AK164" i="9"/>
  <c r="AI164" i="9"/>
  <c r="AG164" i="9"/>
  <c r="AE164" i="9"/>
  <c r="AC164" i="9"/>
  <c r="AA164" i="9"/>
  <c r="Y164" i="9"/>
  <c r="W164" i="9"/>
  <c r="S164" i="9"/>
  <c r="Q164" i="9"/>
  <c r="N164" i="9"/>
  <c r="H164" i="9"/>
  <c r="CA163" i="9"/>
  <c r="BY163" i="9"/>
  <c r="BW163" i="9"/>
  <c r="BU163" i="9"/>
  <c r="BS163" i="9"/>
  <c r="BQ163" i="9"/>
  <c r="BO163" i="9"/>
  <c r="BM163" i="9"/>
  <c r="BK163" i="9"/>
  <c r="BI163" i="9"/>
  <c r="BG163" i="9"/>
  <c r="BE163" i="9"/>
  <c r="BC163" i="9"/>
  <c r="BA163" i="9"/>
  <c r="AY163" i="9"/>
  <c r="AW163" i="9"/>
  <c r="AU163" i="9"/>
  <c r="AS163" i="9"/>
  <c r="AQ163" i="9"/>
  <c r="AO163" i="9"/>
  <c r="AM163" i="9"/>
  <c r="AK163" i="9"/>
  <c r="AI163" i="9"/>
  <c r="AG163" i="9"/>
  <c r="AE163" i="9"/>
  <c r="AC163" i="9"/>
  <c r="AA163" i="9"/>
  <c r="Y163" i="9"/>
  <c r="W163" i="9"/>
  <c r="S163" i="9"/>
  <c r="Q163" i="9"/>
  <c r="K163" i="9"/>
  <c r="H163" i="9"/>
  <c r="J164" i="9" l="1"/>
  <c r="M164" i="9" s="1"/>
  <c r="J149" i="9"/>
  <c r="J151" i="9"/>
  <c r="M151" i="9" s="1"/>
  <c r="J153" i="9"/>
  <c r="J155" i="9"/>
  <c r="J156" i="9"/>
  <c r="J158" i="9"/>
  <c r="J160" i="9"/>
  <c r="J162" i="9"/>
  <c r="O162" i="9" s="1"/>
  <c r="J163" i="9"/>
  <c r="J165" i="9"/>
  <c r="M165" i="9" s="1"/>
  <c r="J152" i="9"/>
  <c r="J157" i="9"/>
  <c r="J159" i="9"/>
  <c r="J161" i="9"/>
  <c r="O161" i="9" s="1"/>
  <c r="M153" i="9"/>
  <c r="M161" i="9"/>
  <c r="O155" i="9"/>
  <c r="K165" i="9"/>
  <c r="N165" i="9"/>
  <c r="L149" i="9"/>
  <c r="K150" i="9"/>
  <c r="K156" i="9"/>
  <c r="L154" i="9"/>
  <c r="O156" i="9"/>
  <c r="M157" i="9"/>
  <c r="L161" i="9"/>
  <c r="L164" i="9"/>
  <c r="M150" i="9"/>
  <c r="K151" i="9"/>
  <c r="N157" i="9"/>
  <c r="M159" i="9"/>
  <c r="L160" i="9"/>
  <c r="L151" i="9"/>
  <c r="L153" i="9"/>
  <c r="K154" i="9"/>
  <c r="L156" i="9"/>
  <c r="M158" i="9"/>
  <c r="M160" i="9"/>
  <c r="K161" i="9"/>
  <c r="K157" i="9"/>
  <c r="L163" i="9"/>
  <c r="K164" i="9"/>
  <c r="M149" i="9"/>
  <c r="L150" i="9"/>
  <c r="O152" i="9"/>
  <c r="M154" i="9"/>
  <c r="L159" i="9"/>
  <c r="K160" i="9"/>
  <c r="O153" i="9"/>
  <c r="M163" i="9"/>
  <c r="N152" i="9"/>
  <c r="N155" i="9"/>
  <c r="N158" i="9"/>
  <c r="N162" i="9"/>
  <c r="N149" i="9"/>
  <c r="K152" i="9"/>
  <c r="N153" i="9"/>
  <c r="K155" i="9"/>
  <c r="K158" i="9"/>
  <c r="N159" i="9"/>
  <c r="K162" i="9"/>
  <c r="N163" i="9"/>
  <c r="I11" i="9"/>
  <c r="M156" i="9" l="1"/>
  <c r="M155" i="9"/>
  <c r="M162" i="9"/>
  <c r="O160" i="9"/>
  <c r="O157" i="9"/>
  <c r="O154" i="9"/>
  <c r="O158" i="9"/>
  <c r="O150" i="9"/>
  <c r="O149" i="9"/>
  <c r="O165" i="9"/>
  <c r="O151" i="9"/>
  <c r="M152" i="9"/>
  <c r="O159" i="9"/>
  <c r="O164" i="9"/>
  <c r="O163" i="9"/>
  <c r="CC148" i="9"/>
  <c r="CA148" i="9"/>
  <c r="BY148" i="9"/>
  <c r="CC147" i="9"/>
  <c r="CA147" i="9"/>
  <c r="BY147" i="9"/>
  <c r="CC146" i="9"/>
  <c r="CA146" i="9"/>
  <c r="BY146" i="9"/>
  <c r="CC145" i="9"/>
  <c r="CA145" i="9"/>
  <c r="BY145" i="9"/>
  <c r="CC144" i="9"/>
  <c r="CA144" i="9"/>
  <c r="BY144" i="9"/>
  <c r="CC143" i="9"/>
  <c r="CC166" i="9" s="1"/>
  <c r="CA143" i="9"/>
  <c r="BY143" i="9"/>
  <c r="CC139" i="9"/>
  <c r="CA139" i="9"/>
  <c r="BY139" i="9"/>
  <c r="CC138" i="9"/>
  <c r="CA138" i="9"/>
  <c r="BY138" i="9"/>
  <c r="BY140" i="9" s="1"/>
  <c r="CC135" i="9"/>
  <c r="CA135" i="9"/>
  <c r="BY135" i="9"/>
  <c r="CC134" i="9"/>
  <c r="CA134" i="9"/>
  <c r="BY134" i="9"/>
  <c r="CC133" i="9"/>
  <c r="CA133" i="9"/>
  <c r="BY133" i="9"/>
  <c r="CC132" i="9"/>
  <c r="CA132" i="9"/>
  <c r="BY132" i="9"/>
  <c r="CC131" i="9"/>
  <c r="CA131" i="9"/>
  <c r="BY131" i="9"/>
  <c r="CC130" i="9"/>
  <c r="CA130" i="9"/>
  <c r="BY130" i="9"/>
  <c r="CC129" i="9"/>
  <c r="CA129" i="9"/>
  <c r="BY129" i="9"/>
  <c r="CC128" i="9"/>
  <c r="CA128" i="9"/>
  <c r="BY128" i="9"/>
  <c r="CC127" i="9"/>
  <c r="CA127" i="9"/>
  <c r="BY127" i="9"/>
  <c r="CC126" i="9"/>
  <c r="CA126" i="9"/>
  <c r="BY126" i="9"/>
  <c r="CC125" i="9"/>
  <c r="CA125" i="9"/>
  <c r="BY125" i="9"/>
  <c r="CC124" i="9"/>
  <c r="CA124" i="9"/>
  <c r="BY124" i="9"/>
  <c r="CC123" i="9"/>
  <c r="CA123" i="9"/>
  <c r="BY123" i="9"/>
  <c r="CC122" i="9"/>
  <c r="CA122" i="9"/>
  <c r="BY122" i="9"/>
  <c r="CC121" i="9"/>
  <c r="CA121" i="9"/>
  <c r="BY121" i="9"/>
  <c r="CC120" i="9"/>
  <c r="CA120" i="9"/>
  <c r="BY120" i="9"/>
  <c r="CC119" i="9"/>
  <c r="CA119" i="9"/>
  <c r="BY119" i="9"/>
  <c r="CC114" i="9"/>
  <c r="CC115" i="9" s="1"/>
  <c r="CA114" i="9"/>
  <c r="BY114" i="9"/>
  <c r="CC111" i="9"/>
  <c r="CA111" i="9"/>
  <c r="BY111" i="9"/>
  <c r="CC110" i="9"/>
  <c r="CA110" i="9"/>
  <c r="BY110" i="9"/>
  <c r="CC109" i="9"/>
  <c r="CA109" i="9"/>
  <c r="BY109" i="9"/>
  <c r="CC108" i="9"/>
  <c r="CA108" i="9"/>
  <c r="BY108" i="9"/>
  <c r="CC107" i="9"/>
  <c r="CA107" i="9"/>
  <c r="BY107" i="9"/>
  <c r="CC106" i="9"/>
  <c r="CA106" i="9"/>
  <c r="BY106" i="9"/>
  <c r="CC105" i="9"/>
  <c r="CA105" i="9"/>
  <c r="BY105" i="9"/>
  <c r="CC104" i="9"/>
  <c r="CA104" i="9"/>
  <c r="BY104" i="9"/>
  <c r="CC103" i="9"/>
  <c r="CA103" i="9"/>
  <c r="BY103" i="9"/>
  <c r="CC98" i="9"/>
  <c r="CA98" i="9"/>
  <c r="BY98" i="9"/>
  <c r="CC97" i="9"/>
  <c r="CA97" i="9"/>
  <c r="BY97" i="9"/>
  <c r="CC96" i="9"/>
  <c r="CA96" i="9"/>
  <c r="BY96" i="9"/>
  <c r="CC93" i="9"/>
  <c r="CA93" i="9"/>
  <c r="BY93" i="9"/>
  <c r="CC92" i="9"/>
  <c r="CA92" i="9"/>
  <c r="BY92" i="9"/>
  <c r="CC91" i="9"/>
  <c r="CA91" i="9"/>
  <c r="BY91" i="9"/>
  <c r="CC90" i="9"/>
  <c r="CA90" i="9"/>
  <c r="BY90" i="9"/>
  <c r="CC89" i="9"/>
  <c r="CA89" i="9"/>
  <c r="BY89" i="9"/>
  <c r="CC86" i="9"/>
  <c r="CA86" i="9"/>
  <c r="BY86" i="9"/>
  <c r="CC85" i="9"/>
  <c r="CA85" i="9"/>
  <c r="BY85" i="9"/>
  <c r="CC84" i="9"/>
  <c r="CA84" i="9"/>
  <c r="BY84" i="9"/>
  <c r="CC83" i="9"/>
  <c r="CA83" i="9"/>
  <c r="BY83" i="9"/>
  <c r="CC82" i="9"/>
  <c r="CA82" i="9"/>
  <c r="BY82" i="9"/>
  <c r="CC81" i="9"/>
  <c r="CA81" i="9"/>
  <c r="BY81" i="9"/>
  <c r="CC77" i="9"/>
  <c r="CA77" i="9"/>
  <c r="BY77" i="9"/>
  <c r="CC76" i="9"/>
  <c r="CA76" i="9"/>
  <c r="BY76" i="9"/>
  <c r="CC75" i="9"/>
  <c r="CA75" i="9"/>
  <c r="BY75" i="9"/>
  <c r="CC74" i="9"/>
  <c r="CA74" i="9"/>
  <c r="BY74" i="9"/>
  <c r="CC73" i="9"/>
  <c r="CA73" i="9"/>
  <c r="BY73" i="9"/>
  <c r="CC72" i="9"/>
  <c r="CA72" i="9"/>
  <c r="BY72" i="9"/>
  <c r="CC68" i="9"/>
  <c r="CA68" i="9"/>
  <c r="BY68" i="9"/>
  <c r="CC67" i="9"/>
  <c r="CA67" i="9"/>
  <c r="BY67" i="9"/>
  <c r="CC66" i="9"/>
  <c r="CA66" i="9"/>
  <c r="BY66" i="9"/>
  <c r="CC65" i="9"/>
  <c r="CA65" i="9"/>
  <c r="BY65" i="9"/>
  <c r="CC64" i="9"/>
  <c r="CA64" i="9"/>
  <c r="BY64" i="9"/>
  <c r="CC63" i="9"/>
  <c r="CA63" i="9"/>
  <c r="BY63" i="9"/>
  <c r="CC62" i="9"/>
  <c r="CA62" i="9"/>
  <c r="BY62" i="9"/>
  <c r="CC58" i="9"/>
  <c r="CA58" i="9"/>
  <c r="BY58" i="9"/>
  <c r="CC57" i="9"/>
  <c r="CA57" i="9"/>
  <c r="BY57" i="9"/>
  <c r="CC56" i="9"/>
  <c r="CA56" i="9"/>
  <c r="BY56" i="9"/>
  <c r="CC51" i="9"/>
  <c r="CA51" i="9"/>
  <c r="BY51" i="9"/>
  <c r="CC50" i="9"/>
  <c r="CA50" i="9"/>
  <c r="BY50" i="9"/>
  <c r="CC49" i="9"/>
  <c r="CA49" i="9"/>
  <c r="BY49" i="9"/>
  <c r="CC48" i="9"/>
  <c r="CA48" i="9"/>
  <c r="BY48" i="9"/>
  <c r="CC47" i="9"/>
  <c r="CA47" i="9"/>
  <c r="BY47" i="9"/>
  <c r="CC46" i="9"/>
  <c r="CA46" i="9"/>
  <c r="BY46" i="9"/>
  <c r="CC45" i="9"/>
  <c r="CA45" i="9"/>
  <c r="BY45" i="9"/>
  <c r="CC42" i="9"/>
  <c r="CA42" i="9"/>
  <c r="BY42" i="9"/>
  <c r="CC41" i="9"/>
  <c r="CA41" i="9"/>
  <c r="BY41" i="9"/>
  <c r="CC40" i="9"/>
  <c r="CA40" i="9"/>
  <c r="BY40" i="9"/>
  <c r="CC39" i="9"/>
  <c r="CA39" i="9"/>
  <c r="BY39" i="9"/>
  <c r="CC38" i="9"/>
  <c r="CA38" i="9"/>
  <c r="BY38" i="9"/>
  <c r="CC37" i="9"/>
  <c r="CA37" i="9"/>
  <c r="BY37" i="9"/>
  <c r="CC36" i="9"/>
  <c r="CA36" i="9"/>
  <c r="BY36" i="9"/>
  <c r="CC31" i="9"/>
  <c r="CA31" i="9"/>
  <c r="BY31" i="9"/>
  <c r="CC30" i="9"/>
  <c r="CA30" i="9"/>
  <c r="BY30" i="9"/>
  <c r="CC29" i="9"/>
  <c r="CA29" i="9"/>
  <c r="BY29" i="9"/>
  <c r="CC26" i="9"/>
  <c r="CC27" i="9" s="1"/>
  <c r="CC171" i="9" s="1"/>
  <c r="CA26" i="9"/>
  <c r="CA27" i="9" s="1"/>
  <c r="CA171" i="9" s="1"/>
  <c r="BY26" i="9"/>
  <c r="CC22" i="9"/>
  <c r="CA22" i="9"/>
  <c r="BY22" i="9"/>
  <c r="CC21" i="9"/>
  <c r="CA21" i="9"/>
  <c r="BY21" i="9"/>
  <c r="CC20" i="9"/>
  <c r="CA20" i="9"/>
  <c r="BY20" i="9"/>
  <c r="CC19" i="9"/>
  <c r="CA19" i="9"/>
  <c r="BY19" i="9"/>
  <c r="CC18" i="9"/>
  <c r="CA18" i="9"/>
  <c r="BY18" i="9"/>
  <c r="CC17" i="9"/>
  <c r="CA17" i="9"/>
  <c r="BY17" i="9"/>
  <c r="CC16" i="9"/>
  <c r="CA16" i="9"/>
  <c r="BY16" i="9"/>
  <c r="CC15" i="9"/>
  <c r="CA15" i="9"/>
  <c r="BY15" i="9"/>
  <c r="CC14" i="9"/>
  <c r="CA14" i="9"/>
  <c r="BY14" i="9"/>
  <c r="CC13" i="9"/>
  <c r="CA13" i="9"/>
  <c r="BY13" i="9"/>
  <c r="CC12" i="9"/>
  <c r="CA12" i="9"/>
  <c r="BY12" i="9"/>
  <c r="CC11" i="9"/>
  <c r="CA11" i="9"/>
  <c r="BY11" i="9"/>
  <c r="CA115" i="9"/>
  <c r="BY27" i="9"/>
  <c r="BY171" i="9" s="1"/>
  <c r="BU11" i="9"/>
  <c r="BS11" i="9"/>
  <c r="BW11" i="9"/>
  <c r="BS12" i="9"/>
  <c r="BS13" i="9"/>
  <c r="BS14" i="9"/>
  <c r="BS15" i="9"/>
  <c r="BS16" i="9"/>
  <c r="BS17" i="9"/>
  <c r="BS18" i="9"/>
  <c r="BS19" i="9"/>
  <c r="BS20" i="9"/>
  <c r="BS21" i="9"/>
  <c r="BS22" i="9"/>
  <c r="CC99" i="9" l="1"/>
  <c r="CC182" i="9" s="1"/>
  <c r="CA112" i="9"/>
  <c r="CA184" i="9" s="1"/>
  <c r="CC23" i="9"/>
  <c r="CC169" i="9" s="1"/>
  <c r="CA59" i="9"/>
  <c r="CA176" i="9" s="1"/>
  <c r="CA140" i="9"/>
  <c r="CA69" i="9"/>
  <c r="CA177" i="9" s="1"/>
  <c r="BY99" i="9"/>
  <c r="CC112" i="9"/>
  <c r="CC184" i="9" s="1"/>
  <c r="BY52" i="9"/>
  <c r="CA94" i="9"/>
  <c r="CA181" i="9" s="1"/>
  <c r="BY136" i="9"/>
  <c r="BY141" i="9" s="1"/>
  <c r="BY186" i="9" s="1"/>
  <c r="CC59" i="9"/>
  <c r="CC176" i="9" s="1"/>
  <c r="BY94" i="9"/>
  <c r="BY181" i="9" s="1"/>
  <c r="BY43" i="9"/>
  <c r="BY174" i="9" s="1"/>
  <c r="CA99" i="9"/>
  <c r="CA182" i="9" s="1"/>
  <c r="CC69" i="9"/>
  <c r="CC177" i="9" s="1"/>
  <c r="CA32" i="9"/>
  <c r="CA172" i="9" s="1"/>
  <c r="CA136" i="9"/>
  <c r="CA141" i="9" s="1"/>
  <c r="CA186" i="9" s="1"/>
  <c r="CC78" i="9"/>
  <c r="CC178" i="9" s="1"/>
  <c r="CA87" i="9"/>
  <c r="CA180" i="9" s="1"/>
  <c r="CC140" i="9"/>
  <c r="BY115" i="9"/>
  <c r="BY185" i="9" s="1"/>
  <c r="BY32" i="9"/>
  <c r="BY172" i="9" s="1"/>
  <c r="BY23" i="9"/>
  <c r="BY169" i="9" s="1"/>
  <c r="CA23" i="9"/>
  <c r="CA169" i="9" s="1"/>
  <c r="BY112" i="9"/>
  <c r="BY116" i="9" s="1"/>
  <c r="BY183" i="9" s="1"/>
  <c r="BY78" i="9"/>
  <c r="BY178" i="9" s="1"/>
  <c r="BY59" i="9"/>
  <c r="BY176" i="9" s="1"/>
  <c r="CA52" i="9"/>
  <c r="CA175" i="9" s="1"/>
  <c r="CA43" i="9"/>
  <c r="CA174" i="9" s="1"/>
  <c r="BY184" i="9"/>
  <c r="CC32" i="9"/>
  <c r="CA185" i="9"/>
  <c r="CA116" i="9"/>
  <c r="CA183" i="9" s="1"/>
  <c r="CC94" i="9"/>
  <c r="CC181" i="9" s="1"/>
  <c r="CC136" i="9"/>
  <c r="CC43" i="9"/>
  <c r="CC174" i="9" s="1"/>
  <c r="CC87" i="9"/>
  <c r="CC180" i="9" s="1"/>
  <c r="BY87" i="9"/>
  <c r="BY180" i="9" s="1"/>
  <c r="BY182" i="9"/>
  <c r="CC185" i="9"/>
  <c r="BY69" i="9"/>
  <c r="BY177" i="9" s="1"/>
  <c r="CC52" i="9"/>
  <c r="CA78" i="9"/>
  <c r="CA178" i="9" s="1"/>
  <c r="CC116" i="9" l="1"/>
  <c r="CC183" i="9" s="1"/>
  <c r="BY53" i="9"/>
  <c r="BY173" i="9" s="1"/>
  <c r="CA33" i="9"/>
  <c r="CA170" i="9" s="1"/>
  <c r="BY175" i="9"/>
  <c r="CA100" i="9"/>
  <c r="CA179" i="9" s="1"/>
  <c r="CC141" i="9"/>
  <c r="CC186" i="9" s="1"/>
  <c r="BY33" i="9"/>
  <c r="BY170" i="9" s="1"/>
  <c r="CA53" i="9"/>
  <c r="CA173" i="9" s="1"/>
  <c r="CC100" i="9"/>
  <c r="CC179" i="9" s="1"/>
  <c r="BY100" i="9"/>
  <c r="BY179" i="9" s="1"/>
  <c r="CC175" i="9"/>
  <c r="CC53" i="9"/>
  <c r="CC173" i="9" s="1"/>
  <c r="CC33" i="9"/>
  <c r="CC170" i="9" s="1"/>
  <c r="CC172" i="9"/>
  <c r="BW148" i="9" l="1"/>
  <c r="BU148" i="9"/>
  <c r="BS148" i="9"/>
  <c r="BW147" i="9"/>
  <c r="BU147" i="9"/>
  <c r="BS147" i="9"/>
  <c r="BW146" i="9"/>
  <c r="BU146" i="9"/>
  <c r="BS146" i="9"/>
  <c r="BW145" i="9"/>
  <c r="BU145" i="9"/>
  <c r="BS145" i="9"/>
  <c r="BW144" i="9"/>
  <c r="BU144" i="9"/>
  <c r="BS144" i="9"/>
  <c r="BW143" i="9"/>
  <c r="BU143" i="9"/>
  <c r="BS143" i="9"/>
  <c r="BW139" i="9"/>
  <c r="BU139" i="9"/>
  <c r="BS139" i="9"/>
  <c r="BW138" i="9"/>
  <c r="BU138" i="9"/>
  <c r="BS138" i="9"/>
  <c r="BW135" i="9"/>
  <c r="BU135" i="9"/>
  <c r="BS135" i="9"/>
  <c r="BW134" i="9"/>
  <c r="BU134" i="9"/>
  <c r="BS134" i="9"/>
  <c r="BW133" i="9"/>
  <c r="BU133" i="9"/>
  <c r="BS133" i="9"/>
  <c r="BW132" i="9"/>
  <c r="BU132" i="9"/>
  <c r="BS132" i="9"/>
  <c r="BW131" i="9"/>
  <c r="BU131" i="9"/>
  <c r="BS131" i="9"/>
  <c r="BW130" i="9"/>
  <c r="BU130" i="9"/>
  <c r="BS130" i="9"/>
  <c r="BW129" i="9"/>
  <c r="BU129" i="9"/>
  <c r="BS129" i="9"/>
  <c r="BW128" i="9"/>
  <c r="BU128" i="9"/>
  <c r="BS128" i="9"/>
  <c r="BW127" i="9"/>
  <c r="BU127" i="9"/>
  <c r="BS127" i="9"/>
  <c r="BW126" i="9"/>
  <c r="BU126" i="9"/>
  <c r="BS126" i="9"/>
  <c r="BW125" i="9"/>
  <c r="BU125" i="9"/>
  <c r="BS125" i="9"/>
  <c r="BW124" i="9"/>
  <c r="BU124" i="9"/>
  <c r="BS124" i="9"/>
  <c r="BW123" i="9"/>
  <c r="BU123" i="9"/>
  <c r="BS123" i="9"/>
  <c r="BW122" i="9"/>
  <c r="BU122" i="9"/>
  <c r="BS122" i="9"/>
  <c r="BW121" i="9"/>
  <c r="BU121" i="9"/>
  <c r="BS121" i="9"/>
  <c r="BW120" i="9"/>
  <c r="BU120" i="9"/>
  <c r="BS120" i="9"/>
  <c r="BW119" i="9"/>
  <c r="BU119" i="9"/>
  <c r="BS119" i="9"/>
  <c r="BW114" i="9"/>
  <c r="BU114" i="9"/>
  <c r="BS114" i="9"/>
  <c r="BW111" i="9"/>
  <c r="BU111" i="9"/>
  <c r="BS111" i="9"/>
  <c r="BW110" i="9"/>
  <c r="BU110" i="9"/>
  <c r="BS110" i="9"/>
  <c r="BW109" i="9"/>
  <c r="BU109" i="9"/>
  <c r="BS109" i="9"/>
  <c r="BW108" i="9"/>
  <c r="BU108" i="9"/>
  <c r="BS108" i="9"/>
  <c r="BW107" i="9"/>
  <c r="BU107" i="9"/>
  <c r="BS107" i="9"/>
  <c r="BW106" i="9"/>
  <c r="BU106" i="9"/>
  <c r="BS106" i="9"/>
  <c r="BW105" i="9"/>
  <c r="BU105" i="9"/>
  <c r="BS105" i="9"/>
  <c r="BW104" i="9"/>
  <c r="BU104" i="9"/>
  <c r="BS104" i="9"/>
  <c r="BW103" i="9"/>
  <c r="BU103" i="9"/>
  <c r="BS103" i="9"/>
  <c r="BW98" i="9"/>
  <c r="BU98" i="9"/>
  <c r="BS98" i="9"/>
  <c r="BW97" i="9"/>
  <c r="BU97" i="9"/>
  <c r="BS97" i="9"/>
  <c r="BW96" i="9"/>
  <c r="BU96" i="9"/>
  <c r="BS96" i="9"/>
  <c r="BW93" i="9"/>
  <c r="BU93" i="9"/>
  <c r="BS93" i="9"/>
  <c r="BW92" i="9"/>
  <c r="BU92" i="9"/>
  <c r="BS92" i="9"/>
  <c r="BW91" i="9"/>
  <c r="BU91" i="9"/>
  <c r="BS91" i="9"/>
  <c r="BW90" i="9"/>
  <c r="BU90" i="9"/>
  <c r="BS90" i="9"/>
  <c r="BW89" i="9"/>
  <c r="BU89" i="9"/>
  <c r="BS89" i="9"/>
  <c r="BW86" i="9"/>
  <c r="BU86" i="9"/>
  <c r="BS86" i="9"/>
  <c r="BW85" i="9"/>
  <c r="BU85" i="9"/>
  <c r="BS85" i="9"/>
  <c r="BW84" i="9"/>
  <c r="BU84" i="9"/>
  <c r="BS84" i="9"/>
  <c r="BW83" i="9"/>
  <c r="BU83" i="9"/>
  <c r="BS83" i="9"/>
  <c r="BW82" i="9"/>
  <c r="BU82" i="9"/>
  <c r="BS82" i="9"/>
  <c r="BW81" i="9"/>
  <c r="BU81" i="9"/>
  <c r="BS81" i="9"/>
  <c r="BW77" i="9"/>
  <c r="BU77" i="9"/>
  <c r="BS77" i="9"/>
  <c r="BW76" i="9"/>
  <c r="BU76" i="9"/>
  <c r="BS76" i="9"/>
  <c r="BW75" i="9"/>
  <c r="BU75" i="9"/>
  <c r="BS75" i="9"/>
  <c r="BW74" i="9"/>
  <c r="BU74" i="9"/>
  <c r="BS74" i="9"/>
  <c r="BW73" i="9"/>
  <c r="BU73" i="9"/>
  <c r="BS73" i="9"/>
  <c r="BW72" i="9"/>
  <c r="BU72" i="9"/>
  <c r="BS72" i="9"/>
  <c r="BW68" i="9"/>
  <c r="BU68" i="9"/>
  <c r="BS68" i="9"/>
  <c r="BW67" i="9"/>
  <c r="BU67" i="9"/>
  <c r="BS67" i="9"/>
  <c r="BW66" i="9"/>
  <c r="BU66" i="9"/>
  <c r="BS66" i="9"/>
  <c r="BW65" i="9"/>
  <c r="BU65" i="9"/>
  <c r="BS65" i="9"/>
  <c r="BW64" i="9"/>
  <c r="BU64" i="9"/>
  <c r="BS64" i="9"/>
  <c r="BW63" i="9"/>
  <c r="BU63" i="9"/>
  <c r="BS63" i="9"/>
  <c r="BW62" i="9"/>
  <c r="BU62" i="9"/>
  <c r="BS62" i="9"/>
  <c r="BW58" i="9"/>
  <c r="BU58" i="9"/>
  <c r="BS58" i="9"/>
  <c r="BW57" i="9"/>
  <c r="BU57" i="9"/>
  <c r="BS57" i="9"/>
  <c r="BW56" i="9"/>
  <c r="BU56" i="9"/>
  <c r="BS56" i="9"/>
  <c r="BW51" i="9"/>
  <c r="BU51" i="9"/>
  <c r="BS51" i="9"/>
  <c r="BW50" i="9"/>
  <c r="BU50" i="9"/>
  <c r="BS50" i="9"/>
  <c r="BW49" i="9"/>
  <c r="BU49" i="9"/>
  <c r="BS49" i="9"/>
  <c r="BW48" i="9"/>
  <c r="BU48" i="9"/>
  <c r="BS48" i="9"/>
  <c r="BW47" i="9"/>
  <c r="BU47" i="9"/>
  <c r="BS47" i="9"/>
  <c r="BW46" i="9"/>
  <c r="BU46" i="9"/>
  <c r="BS46" i="9"/>
  <c r="BW45" i="9"/>
  <c r="BU45" i="9"/>
  <c r="BS45" i="9"/>
  <c r="BW42" i="9"/>
  <c r="BU42" i="9"/>
  <c r="BS42" i="9"/>
  <c r="BW41" i="9"/>
  <c r="BU41" i="9"/>
  <c r="BS41" i="9"/>
  <c r="BW40" i="9"/>
  <c r="BU40" i="9"/>
  <c r="BS40" i="9"/>
  <c r="BW39" i="9"/>
  <c r="BU39" i="9"/>
  <c r="BS39" i="9"/>
  <c r="BW38" i="9"/>
  <c r="BU38" i="9"/>
  <c r="BS38" i="9"/>
  <c r="BW37" i="9"/>
  <c r="BU37" i="9"/>
  <c r="BS37" i="9"/>
  <c r="BW36" i="9"/>
  <c r="BU36" i="9"/>
  <c r="BS36" i="9"/>
  <c r="BW31" i="9"/>
  <c r="BU31" i="9"/>
  <c r="BS31" i="9"/>
  <c r="BW30" i="9"/>
  <c r="BU30" i="9"/>
  <c r="BS30" i="9"/>
  <c r="BW29" i="9"/>
  <c r="BU29" i="9"/>
  <c r="BS29" i="9"/>
  <c r="BW26" i="9"/>
  <c r="BU26" i="9"/>
  <c r="BS26" i="9"/>
  <c r="BU12" i="9"/>
  <c r="BW12" i="9"/>
  <c r="BU13" i="9"/>
  <c r="BW13" i="9"/>
  <c r="BU14" i="9"/>
  <c r="BW14" i="9"/>
  <c r="BU15" i="9"/>
  <c r="BW15" i="9"/>
  <c r="BU16" i="9"/>
  <c r="BW16" i="9"/>
  <c r="BU17" i="9"/>
  <c r="BW17" i="9"/>
  <c r="BU18" i="9"/>
  <c r="BW18" i="9"/>
  <c r="BU19" i="9"/>
  <c r="BW19" i="9"/>
  <c r="BU20" i="9"/>
  <c r="BW20" i="9"/>
  <c r="BU21" i="9"/>
  <c r="BW21" i="9"/>
  <c r="BU22" i="9"/>
  <c r="BW22" i="9"/>
  <c r="BW115" i="9"/>
  <c r="BU115" i="9"/>
  <c r="BS115" i="9"/>
  <c r="BW27" i="9"/>
  <c r="BW171" i="9" s="1"/>
  <c r="BU27" i="9"/>
  <c r="BU171" i="9" s="1"/>
  <c r="BS27" i="9"/>
  <c r="BS171" i="9" s="1"/>
  <c r="BU140" i="9" l="1"/>
  <c r="BS43" i="9"/>
  <c r="BS174" i="9" s="1"/>
  <c r="BU52" i="9"/>
  <c r="BU175" i="9" s="1"/>
  <c r="BW87" i="9"/>
  <c r="BW180" i="9" s="1"/>
  <c r="BS112" i="9"/>
  <c r="BS184" i="9" s="1"/>
  <c r="BS166" i="9"/>
  <c r="BS187" i="9" s="1"/>
  <c r="BU32" i="9"/>
  <c r="BU33" i="9" s="1"/>
  <c r="BU170" i="9" s="1"/>
  <c r="BU69" i="9"/>
  <c r="BU177" i="9" s="1"/>
  <c r="BS87" i="9"/>
  <c r="BS180" i="9" s="1"/>
  <c r="BS94" i="9"/>
  <c r="BS181" i="9" s="1"/>
  <c r="BU99" i="9"/>
  <c r="BU182" i="9" s="1"/>
  <c r="BU166" i="9"/>
  <c r="BU187" i="9" s="1"/>
  <c r="BS59" i="9"/>
  <c r="BS176" i="9" s="1"/>
  <c r="BW78" i="9"/>
  <c r="BW178" i="9" s="1"/>
  <c r="BW94" i="9"/>
  <c r="BW181" i="9" s="1"/>
  <c r="BS140" i="9"/>
  <c r="BW43" i="9"/>
  <c r="BW174" i="9" s="1"/>
  <c r="BW112" i="9"/>
  <c r="BW184" i="9" s="1"/>
  <c r="BW23" i="9"/>
  <c r="BW169" i="9" s="1"/>
  <c r="BW59" i="9"/>
  <c r="BW176" i="9" s="1"/>
  <c r="BW136" i="9"/>
  <c r="BS78" i="9"/>
  <c r="BS178" i="9" s="1"/>
  <c r="BS23" i="9"/>
  <c r="BS169" i="9" s="1"/>
  <c r="BW32" i="9"/>
  <c r="BW172" i="9" s="1"/>
  <c r="BW52" i="9"/>
  <c r="BW175" i="9" s="1"/>
  <c r="BW69" i="9"/>
  <c r="BW177" i="9" s="1"/>
  <c r="BW99" i="9"/>
  <c r="BW182" i="9" s="1"/>
  <c r="BW140" i="9"/>
  <c r="BW166" i="9"/>
  <c r="BW187" i="9" s="1"/>
  <c r="BU23" i="9"/>
  <c r="BU169" i="9" s="1"/>
  <c r="BU43" i="9"/>
  <c r="BU174" i="9" s="1"/>
  <c r="BU59" i="9"/>
  <c r="BU176" i="9" s="1"/>
  <c r="BU78" i="9"/>
  <c r="BU178" i="9" s="1"/>
  <c r="BU87" i="9"/>
  <c r="BU180" i="9" s="1"/>
  <c r="BU94" i="9"/>
  <c r="BU181" i="9" s="1"/>
  <c r="BU112" i="9"/>
  <c r="BU184" i="9" s="1"/>
  <c r="BU136" i="9"/>
  <c r="BU141" i="9" s="1"/>
  <c r="BU186" i="9" s="1"/>
  <c r="BS136" i="9"/>
  <c r="BS32" i="9"/>
  <c r="BS33" i="9" s="1"/>
  <c r="BS170" i="9" s="1"/>
  <c r="BS52" i="9"/>
  <c r="BS175" i="9" s="1"/>
  <c r="BS69" i="9"/>
  <c r="BS177" i="9" s="1"/>
  <c r="BS99" i="9"/>
  <c r="BU172" i="9"/>
  <c r="BU116" i="9"/>
  <c r="BU183" i="9" s="1"/>
  <c r="BU185" i="9"/>
  <c r="BS185" i="9"/>
  <c r="BW185" i="9"/>
  <c r="BW100" i="9" l="1"/>
  <c r="BW179" i="9" s="1"/>
  <c r="BW33" i="9"/>
  <c r="BW170" i="9" s="1"/>
  <c r="BS100" i="9"/>
  <c r="BS179" i="9" s="1"/>
  <c r="BS172" i="9"/>
  <c r="BS182" i="9"/>
  <c r="BW116" i="9"/>
  <c r="BW183" i="9" s="1"/>
  <c r="BS116" i="9"/>
  <c r="BS183" i="9" s="1"/>
  <c r="BW53" i="9"/>
  <c r="BW173" i="9" s="1"/>
  <c r="BS141" i="9"/>
  <c r="BS186" i="9" s="1"/>
  <c r="BU53" i="9"/>
  <c r="BU173" i="9" s="1"/>
  <c r="BW141" i="9"/>
  <c r="BW186" i="9" s="1"/>
  <c r="BS53" i="9"/>
  <c r="BS173" i="9" s="1"/>
  <c r="BU100" i="9"/>
  <c r="BU179" i="9" s="1"/>
  <c r="BQ148" i="9"/>
  <c r="BQ147" i="9"/>
  <c r="BQ146" i="9"/>
  <c r="BQ145" i="9"/>
  <c r="BQ144" i="9"/>
  <c r="BQ143" i="9"/>
  <c r="BQ139" i="9"/>
  <c r="BQ138" i="9"/>
  <c r="BQ135" i="9"/>
  <c r="BQ134" i="9"/>
  <c r="BQ133" i="9"/>
  <c r="BQ132" i="9"/>
  <c r="BQ131" i="9"/>
  <c r="BQ130" i="9"/>
  <c r="BQ129" i="9"/>
  <c r="BQ128" i="9"/>
  <c r="BQ127" i="9"/>
  <c r="BQ126" i="9"/>
  <c r="BQ125" i="9"/>
  <c r="BQ124" i="9"/>
  <c r="BQ123" i="9"/>
  <c r="BQ122" i="9"/>
  <c r="BQ121" i="9"/>
  <c r="BQ120" i="9"/>
  <c r="BQ119" i="9"/>
  <c r="BQ114" i="9"/>
  <c r="BQ115" i="9" s="1"/>
  <c r="BQ111" i="9"/>
  <c r="BQ110" i="9"/>
  <c r="BQ109" i="9"/>
  <c r="BQ108" i="9"/>
  <c r="BQ107" i="9"/>
  <c r="BQ106" i="9"/>
  <c r="BQ105" i="9"/>
  <c r="BQ104" i="9"/>
  <c r="BQ103" i="9"/>
  <c r="BQ98" i="9"/>
  <c r="BQ97" i="9"/>
  <c r="BQ96" i="9"/>
  <c r="BQ93" i="9"/>
  <c r="BQ92" i="9"/>
  <c r="BQ91" i="9"/>
  <c r="BQ90" i="9"/>
  <c r="BQ89" i="9"/>
  <c r="BQ86" i="9"/>
  <c r="BQ85" i="9"/>
  <c r="BQ84" i="9"/>
  <c r="BQ83" i="9"/>
  <c r="BQ82" i="9"/>
  <c r="BQ81" i="9"/>
  <c r="BQ77" i="9"/>
  <c r="BQ76" i="9"/>
  <c r="BQ75" i="9"/>
  <c r="BQ74" i="9"/>
  <c r="BQ73" i="9"/>
  <c r="BQ72" i="9"/>
  <c r="BQ68" i="9"/>
  <c r="BQ67" i="9"/>
  <c r="BQ66" i="9"/>
  <c r="BQ65" i="9"/>
  <c r="BQ64" i="9"/>
  <c r="BQ63" i="9"/>
  <c r="BQ62" i="9"/>
  <c r="BQ58" i="9"/>
  <c r="BQ57" i="9"/>
  <c r="BQ56" i="9"/>
  <c r="BQ51" i="9"/>
  <c r="BQ50" i="9"/>
  <c r="BQ49" i="9"/>
  <c r="BQ48" i="9"/>
  <c r="BQ47" i="9"/>
  <c r="BQ46" i="9"/>
  <c r="BQ45" i="9"/>
  <c r="BQ42" i="9"/>
  <c r="BQ41" i="9"/>
  <c r="BQ40" i="9"/>
  <c r="BQ39" i="9"/>
  <c r="BQ38" i="9"/>
  <c r="BQ37" i="9"/>
  <c r="BQ36" i="9"/>
  <c r="BQ31" i="9"/>
  <c r="BQ30" i="9"/>
  <c r="BQ29" i="9"/>
  <c r="BQ26" i="9"/>
  <c r="BQ27" i="9" s="1"/>
  <c r="BQ171" i="9" s="1"/>
  <c r="BQ22" i="9"/>
  <c r="BQ21" i="9"/>
  <c r="BQ20" i="9"/>
  <c r="BQ19" i="9"/>
  <c r="BQ18" i="9"/>
  <c r="BQ17" i="9"/>
  <c r="BQ16" i="9"/>
  <c r="BQ15" i="9"/>
  <c r="BQ14" i="9"/>
  <c r="BQ13" i="9"/>
  <c r="BQ12" i="9"/>
  <c r="BQ11" i="9"/>
  <c r="BO148" i="9"/>
  <c r="BO147" i="9"/>
  <c r="BO146" i="9"/>
  <c r="BO145" i="9"/>
  <c r="BO144" i="9"/>
  <c r="BO143" i="9"/>
  <c r="BO139" i="9"/>
  <c r="BO138" i="9"/>
  <c r="BO135" i="9"/>
  <c r="BO134" i="9"/>
  <c r="BO133" i="9"/>
  <c r="BO132" i="9"/>
  <c r="BO131" i="9"/>
  <c r="BO130" i="9"/>
  <c r="BO129" i="9"/>
  <c r="BO128" i="9"/>
  <c r="BO127" i="9"/>
  <c r="BO126" i="9"/>
  <c r="BO125" i="9"/>
  <c r="BO124" i="9"/>
  <c r="BO123" i="9"/>
  <c r="BO122" i="9"/>
  <c r="BO121" i="9"/>
  <c r="BO120" i="9"/>
  <c r="BO119" i="9"/>
  <c r="BO114" i="9"/>
  <c r="BO115" i="9" s="1"/>
  <c r="BO111" i="9"/>
  <c r="BO110" i="9"/>
  <c r="BO109" i="9"/>
  <c r="BO108" i="9"/>
  <c r="BO107" i="9"/>
  <c r="BO106" i="9"/>
  <c r="BO105" i="9"/>
  <c r="BO104" i="9"/>
  <c r="BO103" i="9"/>
  <c r="BO98" i="9"/>
  <c r="BO97" i="9"/>
  <c r="BO96" i="9"/>
  <c r="BO93" i="9"/>
  <c r="BO92" i="9"/>
  <c r="BO91" i="9"/>
  <c r="BO90" i="9"/>
  <c r="BO89" i="9"/>
  <c r="BO86" i="9"/>
  <c r="BO85" i="9"/>
  <c r="BO84" i="9"/>
  <c r="BO83" i="9"/>
  <c r="BO82" i="9"/>
  <c r="BO81" i="9"/>
  <c r="BO77" i="9"/>
  <c r="BO76" i="9"/>
  <c r="BO75" i="9"/>
  <c r="BO74" i="9"/>
  <c r="BO73" i="9"/>
  <c r="BO72" i="9"/>
  <c r="BO68" i="9"/>
  <c r="BO67" i="9"/>
  <c r="BO66" i="9"/>
  <c r="BO65" i="9"/>
  <c r="BO64" i="9"/>
  <c r="BO63" i="9"/>
  <c r="BO62" i="9"/>
  <c r="BO58" i="9"/>
  <c r="BO57" i="9"/>
  <c r="BO56" i="9"/>
  <c r="BO51" i="9"/>
  <c r="BO50" i="9"/>
  <c r="BO49" i="9"/>
  <c r="BO48" i="9"/>
  <c r="BO47" i="9"/>
  <c r="BO46" i="9"/>
  <c r="BO45" i="9"/>
  <c r="BO42" i="9"/>
  <c r="BO41" i="9"/>
  <c r="BO40" i="9"/>
  <c r="BO39" i="9"/>
  <c r="BO38" i="9"/>
  <c r="BO37" i="9"/>
  <c r="BO36" i="9"/>
  <c r="BO31" i="9"/>
  <c r="BO30" i="9"/>
  <c r="BO29" i="9"/>
  <c r="BO26" i="9"/>
  <c r="BO27" i="9" s="1"/>
  <c r="BO171" i="9" s="1"/>
  <c r="BO22" i="9"/>
  <c r="BO21" i="9"/>
  <c r="BO20" i="9"/>
  <c r="BO19" i="9"/>
  <c r="BO18" i="9"/>
  <c r="BO17" i="9"/>
  <c r="BO16" i="9"/>
  <c r="BO15" i="9"/>
  <c r="BO14" i="9"/>
  <c r="BO13" i="9"/>
  <c r="BO12" i="9"/>
  <c r="BO11" i="9"/>
  <c r="BM148" i="9"/>
  <c r="BM147" i="9"/>
  <c r="BM146" i="9"/>
  <c r="BM145" i="9"/>
  <c r="BM144" i="9"/>
  <c r="BM143" i="9"/>
  <c r="BM139" i="9"/>
  <c r="BM138" i="9"/>
  <c r="BM135" i="9"/>
  <c r="BM134" i="9"/>
  <c r="BM133" i="9"/>
  <c r="BM132" i="9"/>
  <c r="BM131" i="9"/>
  <c r="BM130" i="9"/>
  <c r="BM129" i="9"/>
  <c r="BM128" i="9"/>
  <c r="BM127" i="9"/>
  <c r="BM126" i="9"/>
  <c r="BM125" i="9"/>
  <c r="BM124" i="9"/>
  <c r="BM123" i="9"/>
  <c r="BM122" i="9"/>
  <c r="BM121" i="9"/>
  <c r="BM120" i="9"/>
  <c r="BM119" i="9"/>
  <c r="BM114" i="9"/>
  <c r="BM115" i="9" s="1"/>
  <c r="BM111" i="9"/>
  <c r="BM110" i="9"/>
  <c r="BM109" i="9"/>
  <c r="BM108" i="9"/>
  <c r="BM107" i="9"/>
  <c r="BM106" i="9"/>
  <c r="BM105" i="9"/>
  <c r="BM104" i="9"/>
  <c r="BM103" i="9"/>
  <c r="BM98" i="9"/>
  <c r="BM97" i="9"/>
  <c r="BM96" i="9"/>
  <c r="BM93" i="9"/>
  <c r="BM92" i="9"/>
  <c r="BM91" i="9"/>
  <c r="BM90" i="9"/>
  <c r="BM89" i="9"/>
  <c r="BM86" i="9"/>
  <c r="BM85" i="9"/>
  <c r="BM84" i="9"/>
  <c r="BM83" i="9"/>
  <c r="BM82" i="9"/>
  <c r="BM81" i="9"/>
  <c r="BM77" i="9"/>
  <c r="BM76" i="9"/>
  <c r="BM75" i="9"/>
  <c r="BM74" i="9"/>
  <c r="BM73" i="9"/>
  <c r="BM72" i="9"/>
  <c r="BM68" i="9"/>
  <c r="BM67" i="9"/>
  <c r="BM66" i="9"/>
  <c r="BM65" i="9"/>
  <c r="BM64" i="9"/>
  <c r="BM63" i="9"/>
  <c r="BM62" i="9"/>
  <c r="BM58" i="9"/>
  <c r="BM57" i="9"/>
  <c r="BM56" i="9"/>
  <c r="BM51" i="9"/>
  <c r="BM50" i="9"/>
  <c r="BM49" i="9"/>
  <c r="BM48" i="9"/>
  <c r="BM47" i="9"/>
  <c r="BM46" i="9"/>
  <c r="BM45" i="9"/>
  <c r="BM42" i="9"/>
  <c r="BM41" i="9"/>
  <c r="BM40" i="9"/>
  <c r="BM39" i="9"/>
  <c r="BM38" i="9"/>
  <c r="BM37" i="9"/>
  <c r="BM36" i="9"/>
  <c r="BM31" i="9"/>
  <c r="BM30" i="9"/>
  <c r="BM29" i="9"/>
  <c r="BM26" i="9"/>
  <c r="BM27" i="9" s="1"/>
  <c r="BM171" i="9" s="1"/>
  <c r="BM22" i="9"/>
  <c r="BM21" i="9"/>
  <c r="BM20" i="9"/>
  <c r="BM19" i="9"/>
  <c r="BM18" i="9"/>
  <c r="BM17" i="9"/>
  <c r="BM16" i="9"/>
  <c r="BM15" i="9"/>
  <c r="BM14" i="9"/>
  <c r="BM13" i="9"/>
  <c r="BM12" i="9"/>
  <c r="BM11" i="9"/>
  <c r="BS189" i="9" l="1"/>
  <c r="BW189" i="9"/>
  <c r="BQ140" i="9"/>
  <c r="BM59" i="9"/>
  <c r="BM176" i="9" s="1"/>
  <c r="BO112" i="9"/>
  <c r="BO184" i="9" s="1"/>
  <c r="BQ23" i="9"/>
  <c r="BQ169" i="9" s="1"/>
  <c r="BQ78" i="9"/>
  <c r="BQ178" i="9" s="1"/>
  <c r="BQ136" i="9"/>
  <c r="BQ141" i="9" s="1"/>
  <c r="BQ186" i="9" s="1"/>
  <c r="BM140" i="9"/>
  <c r="BQ32" i="9"/>
  <c r="BQ33" i="9" s="1"/>
  <c r="BQ170" i="9" s="1"/>
  <c r="BU189" i="9"/>
  <c r="BM136" i="9"/>
  <c r="BO32" i="9"/>
  <c r="BO33" i="9" s="1"/>
  <c r="BO170" i="9" s="1"/>
  <c r="BO99" i="9"/>
  <c r="BO182" i="9" s="1"/>
  <c r="BQ43" i="9"/>
  <c r="BQ174" i="9" s="1"/>
  <c r="BM32" i="9"/>
  <c r="BM172" i="9" s="1"/>
  <c r="BO23" i="9"/>
  <c r="BO169" i="9" s="1"/>
  <c r="BO59" i="9"/>
  <c r="BO176" i="9" s="1"/>
  <c r="BQ69" i="9"/>
  <c r="BQ177" i="9" s="1"/>
  <c r="BQ87" i="9"/>
  <c r="BQ180" i="9" s="1"/>
  <c r="BQ99" i="9"/>
  <c r="BQ182" i="9" s="1"/>
  <c r="BM78" i="9"/>
  <c r="BM178" i="9" s="1"/>
  <c r="BO69" i="9"/>
  <c r="BO177" i="9" s="1"/>
  <c r="BO87" i="9"/>
  <c r="BO180" i="9" s="1"/>
  <c r="BM69" i="9"/>
  <c r="BM177" i="9" s="1"/>
  <c r="BM87" i="9"/>
  <c r="BM180" i="9" s="1"/>
  <c r="BO78" i="9"/>
  <c r="BO178" i="9" s="1"/>
  <c r="BO136" i="9"/>
  <c r="BO140" i="9"/>
  <c r="BQ59" i="9"/>
  <c r="BQ176" i="9" s="1"/>
  <c r="BM94" i="9"/>
  <c r="BM181" i="9" s="1"/>
  <c r="BO94" i="9"/>
  <c r="BO181" i="9" s="1"/>
  <c r="BO166" i="9"/>
  <c r="BO187" i="9" s="1"/>
  <c r="BM99" i="9"/>
  <c r="BM182" i="9" s="1"/>
  <c r="BQ52" i="9"/>
  <c r="BQ175" i="9" s="1"/>
  <c r="BQ94" i="9"/>
  <c r="BQ181" i="9" s="1"/>
  <c r="BQ112" i="9"/>
  <c r="BQ184" i="9" s="1"/>
  <c r="BO52" i="9"/>
  <c r="BO175" i="9" s="1"/>
  <c r="BO43" i="9"/>
  <c r="BO174" i="9" s="1"/>
  <c r="BM112" i="9"/>
  <c r="BM184" i="9" s="1"/>
  <c r="BM166" i="9"/>
  <c r="BM187" i="9" s="1"/>
  <c r="BO185" i="9"/>
  <c r="BQ166" i="9"/>
  <c r="BQ187" i="9" s="1"/>
  <c r="BM23" i="9"/>
  <c r="BM169" i="9" s="1"/>
  <c r="BM185" i="9"/>
  <c r="BQ185" i="9"/>
  <c r="BM52" i="9"/>
  <c r="BM175" i="9" s="1"/>
  <c r="BM43" i="9"/>
  <c r="BM174" i="9" s="1"/>
  <c r="BQ172" i="9" l="1"/>
  <c r="BM116" i="9"/>
  <c r="BM183" i="9" s="1"/>
  <c r="BS190" i="9"/>
  <c r="BS191" i="9" s="1"/>
  <c r="BS192" i="9" s="1"/>
  <c r="BO172" i="9"/>
  <c r="BQ116" i="9"/>
  <c r="BQ183" i="9" s="1"/>
  <c r="BM33" i="9"/>
  <c r="BM170" i="9" s="1"/>
  <c r="BO116" i="9"/>
  <c r="BO183" i="9" s="1"/>
  <c r="BO141" i="9"/>
  <c r="BO186" i="9" s="1"/>
  <c r="BM141" i="9"/>
  <c r="BM186" i="9" s="1"/>
  <c r="BO53" i="9"/>
  <c r="BO173" i="9" s="1"/>
  <c r="BQ100" i="9"/>
  <c r="BQ179" i="9" s="1"/>
  <c r="BM100" i="9"/>
  <c r="BM179" i="9" s="1"/>
  <c r="BM53" i="9"/>
  <c r="BM173" i="9" s="1"/>
  <c r="BQ53" i="9"/>
  <c r="BQ173" i="9" s="1"/>
  <c r="BO100" i="9"/>
  <c r="BO179" i="9" s="1"/>
  <c r="BK146" i="9"/>
  <c r="BI146" i="9"/>
  <c r="BG146" i="9"/>
  <c r="BE146" i="9"/>
  <c r="BC146" i="9"/>
  <c r="BA146" i="9"/>
  <c r="AY146" i="9"/>
  <c r="AW146" i="9"/>
  <c r="AU146" i="9"/>
  <c r="AS146" i="9"/>
  <c r="AQ146" i="9"/>
  <c r="AO146" i="9"/>
  <c r="AM146" i="9"/>
  <c r="AK146" i="9"/>
  <c r="AI146" i="9"/>
  <c r="AG146" i="9"/>
  <c r="AE146" i="9"/>
  <c r="AC146" i="9"/>
  <c r="AA146" i="9"/>
  <c r="Y146" i="9"/>
  <c r="W146" i="9"/>
  <c r="U146" i="9"/>
  <c r="S146" i="9"/>
  <c r="Q146" i="9"/>
  <c r="J146" i="9" s="1"/>
  <c r="K146" i="9"/>
  <c r="H146" i="9"/>
  <c r="BK145" i="9"/>
  <c r="BI145" i="9"/>
  <c r="BG145" i="9"/>
  <c r="BE145" i="9"/>
  <c r="BC145" i="9"/>
  <c r="BA145" i="9"/>
  <c r="AY145" i="9"/>
  <c r="AW145" i="9"/>
  <c r="AU145" i="9"/>
  <c r="AS145" i="9"/>
  <c r="AQ145" i="9"/>
  <c r="AO145" i="9"/>
  <c r="AM145" i="9"/>
  <c r="AK145" i="9"/>
  <c r="AI145" i="9"/>
  <c r="AG145" i="9"/>
  <c r="AE145" i="9"/>
  <c r="AC145" i="9"/>
  <c r="AA145" i="9"/>
  <c r="Y145" i="9"/>
  <c r="W145" i="9"/>
  <c r="U145" i="9"/>
  <c r="S145" i="9"/>
  <c r="Q145" i="9"/>
  <c r="L145" i="9"/>
  <c r="K145" i="9"/>
  <c r="H145" i="9"/>
  <c r="BK147" i="9"/>
  <c r="BI147" i="9"/>
  <c r="BG147" i="9"/>
  <c r="BE147" i="9"/>
  <c r="BC147" i="9"/>
  <c r="BA147" i="9"/>
  <c r="AY147" i="9"/>
  <c r="AW147" i="9"/>
  <c r="AU147" i="9"/>
  <c r="AS147" i="9"/>
  <c r="AQ147" i="9"/>
  <c r="AO147" i="9"/>
  <c r="AM147" i="9"/>
  <c r="AK147" i="9"/>
  <c r="AI147" i="9"/>
  <c r="AG147" i="9"/>
  <c r="AE147" i="9"/>
  <c r="AC147" i="9"/>
  <c r="AA147" i="9"/>
  <c r="Y147" i="9"/>
  <c r="W147" i="9"/>
  <c r="U147" i="9"/>
  <c r="S147" i="9"/>
  <c r="Q147" i="9"/>
  <c r="N147" i="9"/>
  <c r="H147" i="9"/>
  <c r="BK148" i="9"/>
  <c r="BK144" i="9"/>
  <c r="BK143" i="9"/>
  <c r="BK139" i="9"/>
  <c r="BK138" i="9"/>
  <c r="BK135" i="9"/>
  <c r="BK134" i="9"/>
  <c r="BK133" i="9"/>
  <c r="BK132" i="9"/>
  <c r="BK131" i="9"/>
  <c r="BK130" i="9"/>
  <c r="BK129" i="9"/>
  <c r="BK128" i="9"/>
  <c r="BK127" i="9"/>
  <c r="BK126" i="9"/>
  <c r="BK125" i="9"/>
  <c r="BK124" i="9"/>
  <c r="BK123" i="9"/>
  <c r="BK122" i="9"/>
  <c r="BK121" i="9"/>
  <c r="BK120" i="9"/>
  <c r="BK119" i="9"/>
  <c r="BK114" i="9"/>
  <c r="BK115" i="9" s="1"/>
  <c r="BK111" i="9"/>
  <c r="BK110" i="9"/>
  <c r="BK109" i="9"/>
  <c r="BK108" i="9"/>
  <c r="BK107" i="9"/>
  <c r="BK106" i="9"/>
  <c r="BK105" i="9"/>
  <c r="BK104" i="9"/>
  <c r="BK103" i="9"/>
  <c r="BK98" i="9"/>
  <c r="BK97" i="9"/>
  <c r="BK96" i="9"/>
  <c r="BK93" i="9"/>
  <c r="BK92" i="9"/>
  <c r="BK91" i="9"/>
  <c r="BK90" i="9"/>
  <c r="BK89" i="9"/>
  <c r="BK86" i="9"/>
  <c r="BK85" i="9"/>
  <c r="BK84" i="9"/>
  <c r="BK83" i="9"/>
  <c r="BK82" i="9"/>
  <c r="BK81" i="9"/>
  <c r="BK77" i="9"/>
  <c r="BK76" i="9"/>
  <c r="BK75" i="9"/>
  <c r="BK74" i="9"/>
  <c r="BK73" i="9"/>
  <c r="BK72" i="9"/>
  <c r="BK68" i="9"/>
  <c r="BK67" i="9"/>
  <c r="BK66" i="9"/>
  <c r="BK65" i="9"/>
  <c r="BK64" i="9"/>
  <c r="BK63" i="9"/>
  <c r="BK62" i="9"/>
  <c r="BK58" i="9"/>
  <c r="BK57" i="9"/>
  <c r="BK56" i="9"/>
  <c r="BK51" i="9"/>
  <c r="BK50" i="9"/>
  <c r="BK49" i="9"/>
  <c r="BK48" i="9"/>
  <c r="BK47" i="9"/>
  <c r="BK46" i="9"/>
  <c r="BK45" i="9"/>
  <c r="BK42" i="9"/>
  <c r="BK41" i="9"/>
  <c r="BK40" i="9"/>
  <c r="BK39" i="9"/>
  <c r="BK38" i="9"/>
  <c r="BK37" i="9"/>
  <c r="BK36" i="9"/>
  <c r="BK31" i="9"/>
  <c r="BK30" i="9"/>
  <c r="BK29" i="9"/>
  <c r="BK26" i="9"/>
  <c r="BK22" i="9"/>
  <c r="BK21" i="9"/>
  <c r="BK20" i="9"/>
  <c r="BK19" i="9"/>
  <c r="BK18" i="9"/>
  <c r="BK17" i="9"/>
  <c r="BK16" i="9"/>
  <c r="BK15" i="9"/>
  <c r="BK14" i="9"/>
  <c r="BK13" i="9"/>
  <c r="BK12" i="9"/>
  <c r="BI148" i="9"/>
  <c r="BI144" i="9"/>
  <c r="BI143" i="9"/>
  <c r="BI139" i="9"/>
  <c r="BI138" i="9"/>
  <c r="BI135" i="9"/>
  <c r="BI134" i="9"/>
  <c r="BI133" i="9"/>
  <c r="BI132" i="9"/>
  <c r="BI131" i="9"/>
  <c r="BI130" i="9"/>
  <c r="BI129" i="9"/>
  <c r="BI128" i="9"/>
  <c r="BI127" i="9"/>
  <c r="BI126" i="9"/>
  <c r="BI125" i="9"/>
  <c r="BI124" i="9"/>
  <c r="BI123" i="9"/>
  <c r="BI122" i="9"/>
  <c r="BI121" i="9"/>
  <c r="BI120" i="9"/>
  <c r="BI119" i="9"/>
  <c r="BI114" i="9"/>
  <c r="BI115" i="9" s="1"/>
  <c r="BI111" i="9"/>
  <c r="BI110" i="9"/>
  <c r="BI109" i="9"/>
  <c r="BI108" i="9"/>
  <c r="BI107" i="9"/>
  <c r="BI106" i="9"/>
  <c r="BI105" i="9"/>
  <c r="BI104" i="9"/>
  <c r="BI103" i="9"/>
  <c r="BI98" i="9"/>
  <c r="BI97" i="9"/>
  <c r="BI96" i="9"/>
  <c r="BI93" i="9"/>
  <c r="BI92" i="9"/>
  <c r="BI91" i="9"/>
  <c r="BI90" i="9"/>
  <c r="BI89" i="9"/>
  <c r="BI86" i="9"/>
  <c r="BI85" i="9"/>
  <c r="BI84" i="9"/>
  <c r="BI83" i="9"/>
  <c r="BI82" i="9"/>
  <c r="BI81" i="9"/>
  <c r="BI77" i="9"/>
  <c r="BI76" i="9"/>
  <c r="BI75" i="9"/>
  <c r="BI74" i="9"/>
  <c r="BI73" i="9"/>
  <c r="BI72" i="9"/>
  <c r="BI68" i="9"/>
  <c r="BI67" i="9"/>
  <c r="BI66" i="9"/>
  <c r="BI65" i="9"/>
  <c r="BI64" i="9"/>
  <c r="BI63" i="9"/>
  <c r="BI62" i="9"/>
  <c r="BI58" i="9"/>
  <c r="BI57" i="9"/>
  <c r="BI56" i="9"/>
  <c r="BI51" i="9"/>
  <c r="BI50" i="9"/>
  <c r="BI49" i="9"/>
  <c r="BI48" i="9"/>
  <c r="BI47" i="9"/>
  <c r="BI46" i="9"/>
  <c r="BI45" i="9"/>
  <c r="BI42" i="9"/>
  <c r="BI41" i="9"/>
  <c r="BI40" i="9"/>
  <c r="BI39" i="9"/>
  <c r="BI38" i="9"/>
  <c r="BI37" i="9"/>
  <c r="BI36" i="9"/>
  <c r="BI31" i="9"/>
  <c r="BI30" i="9"/>
  <c r="BI29" i="9"/>
  <c r="BI26" i="9"/>
  <c r="BI27" i="9" s="1"/>
  <c r="BI171" i="9" s="1"/>
  <c r="BI22" i="9"/>
  <c r="BI21" i="9"/>
  <c r="BI20" i="9"/>
  <c r="BI19" i="9"/>
  <c r="BI18" i="9"/>
  <c r="BI17" i="9"/>
  <c r="BI16" i="9"/>
  <c r="BI15" i="9"/>
  <c r="BI14" i="9"/>
  <c r="BI13" i="9"/>
  <c r="BI12" i="9"/>
  <c r="BG148" i="9"/>
  <c r="BG144" i="9"/>
  <c r="BG143" i="9"/>
  <c r="BG139" i="9"/>
  <c r="BG138" i="9"/>
  <c r="BG135" i="9"/>
  <c r="BG134" i="9"/>
  <c r="BG133" i="9"/>
  <c r="BG132" i="9"/>
  <c r="BG131" i="9"/>
  <c r="BG130" i="9"/>
  <c r="BG129" i="9"/>
  <c r="BG128" i="9"/>
  <c r="BG127" i="9"/>
  <c r="BG126" i="9"/>
  <c r="BG125" i="9"/>
  <c r="BG124" i="9"/>
  <c r="BG123" i="9"/>
  <c r="BG122" i="9"/>
  <c r="BG121" i="9"/>
  <c r="BG120" i="9"/>
  <c r="BG119" i="9"/>
  <c r="BG114" i="9"/>
  <c r="BG115" i="9" s="1"/>
  <c r="BG185" i="9" s="1"/>
  <c r="BG111" i="9"/>
  <c r="BG110" i="9"/>
  <c r="BG109" i="9"/>
  <c r="BG108" i="9"/>
  <c r="BG107" i="9"/>
  <c r="BG106" i="9"/>
  <c r="BG105" i="9"/>
  <c r="BG104" i="9"/>
  <c r="BG103" i="9"/>
  <c r="BG98" i="9"/>
  <c r="BG97" i="9"/>
  <c r="BG96" i="9"/>
  <c r="BG93" i="9"/>
  <c r="BG92" i="9"/>
  <c r="BG91" i="9"/>
  <c r="BG90" i="9"/>
  <c r="BG89" i="9"/>
  <c r="BG86" i="9"/>
  <c r="BG85" i="9"/>
  <c r="BG84" i="9"/>
  <c r="BG83" i="9"/>
  <c r="BG82" i="9"/>
  <c r="BG81" i="9"/>
  <c r="BG77" i="9"/>
  <c r="BG76" i="9"/>
  <c r="BG75" i="9"/>
  <c r="BG74" i="9"/>
  <c r="BG73" i="9"/>
  <c r="BG72" i="9"/>
  <c r="BG68" i="9"/>
  <c r="BG67" i="9"/>
  <c r="BG66" i="9"/>
  <c r="BG65" i="9"/>
  <c r="BG64" i="9"/>
  <c r="BG63" i="9"/>
  <c r="BG62" i="9"/>
  <c r="BG58" i="9"/>
  <c r="BG57" i="9"/>
  <c r="BG56" i="9"/>
  <c r="BG51" i="9"/>
  <c r="BG50" i="9"/>
  <c r="BG49" i="9"/>
  <c r="BG48" i="9"/>
  <c r="BG47" i="9"/>
  <c r="BG46" i="9"/>
  <c r="BG45" i="9"/>
  <c r="BG42" i="9"/>
  <c r="BG41" i="9"/>
  <c r="BG40" i="9"/>
  <c r="BG39" i="9"/>
  <c r="BG38" i="9"/>
  <c r="BG37" i="9"/>
  <c r="BG36" i="9"/>
  <c r="BG31" i="9"/>
  <c r="BG30" i="9"/>
  <c r="BG29" i="9"/>
  <c r="BG26" i="9"/>
  <c r="BG27" i="9" s="1"/>
  <c r="BG171" i="9" s="1"/>
  <c r="BG22" i="9"/>
  <c r="BG21" i="9"/>
  <c r="BG20" i="9"/>
  <c r="BG19" i="9"/>
  <c r="BG18" i="9"/>
  <c r="BG17" i="9"/>
  <c r="BG16" i="9"/>
  <c r="BG15" i="9"/>
  <c r="BG14" i="9"/>
  <c r="BG13" i="9"/>
  <c r="BG12" i="9"/>
  <c r="BK11" i="9"/>
  <c r="BI11" i="9"/>
  <c r="BG11" i="9"/>
  <c r="BK27" i="9"/>
  <c r="BK171" i="9" s="1"/>
  <c r="BI140" i="9" l="1"/>
  <c r="J145" i="9"/>
  <c r="J147" i="9"/>
  <c r="O147" i="9" s="1"/>
  <c r="BG140" i="9"/>
  <c r="BQ189" i="9"/>
  <c r="BO189" i="9"/>
  <c r="BI99" i="9"/>
  <c r="BI182" i="9" s="1"/>
  <c r="BM189" i="9"/>
  <c r="BG52" i="9"/>
  <c r="BG175" i="9" s="1"/>
  <c r="BG43" i="9"/>
  <c r="BG174" i="9" s="1"/>
  <c r="BG32" i="9"/>
  <c r="BG172" i="9" s="1"/>
  <c r="BI69" i="9"/>
  <c r="BI177" i="9" s="1"/>
  <c r="BI94" i="9"/>
  <c r="BI181" i="9" s="1"/>
  <c r="M146" i="9"/>
  <c r="BI136" i="9"/>
  <c r="M145" i="9"/>
  <c r="BI59" i="9"/>
  <c r="BI176" i="9" s="1"/>
  <c r="BK166" i="9"/>
  <c r="BK187" i="9" s="1"/>
  <c r="BG112" i="9"/>
  <c r="BG116" i="9" s="1"/>
  <c r="BG183" i="9" s="1"/>
  <c r="BI23" i="9"/>
  <c r="BI169" i="9" s="1"/>
  <c r="K147" i="9"/>
  <c r="L146" i="9"/>
  <c r="N146" i="9"/>
  <c r="N145" i="9"/>
  <c r="L147" i="9"/>
  <c r="BK69" i="9"/>
  <c r="BK177" i="9" s="1"/>
  <c r="BK99" i="9"/>
  <c r="BK182" i="9" s="1"/>
  <c r="BK78" i="9"/>
  <c r="BK178" i="9" s="1"/>
  <c r="BK23" i="9"/>
  <c r="BK169" i="9" s="1"/>
  <c r="BK52" i="9"/>
  <c r="BK175" i="9" s="1"/>
  <c r="BK59" i="9"/>
  <c r="BK176" i="9" s="1"/>
  <c r="BK140" i="9"/>
  <c r="BI43" i="9"/>
  <c r="BI174" i="9" s="1"/>
  <c r="BI78" i="9"/>
  <c r="BI178" i="9" s="1"/>
  <c r="BI87" i="9"/>
  <c r="BI180" i="9" s="1"/>
  <c r="BI32" i="9"/>
  <c r="BI172" i="9" s="1"/>
  <c r="BI166" i="9"/>
  <c r="BI187" i="9" s="1"/>
  <c r="BG23" i="9"/>
  <c r="BG169" i="9" s="1"/>
  <c r="BG78" i="9"/>
  <c r="BG178" i="9" s="1"/>
  <c r="BG136" i="9"/>
  <c r="BG141" i="9" s="1"/>
  <c r="BG186" i="9" s="1"/>
  <c r="BG59" i="9"/>
  <c r="BG176" i="9" s="1"/>
  <c r="BG94" i="9"/>
  <c r="BG181" i="9" s="1"/>
  <c r="BK32" i="9"/>
  <c r="BK43" i="9"/>
  <c r="BK174" i="9" s="1"/>
  <c r="BI112" i="9"/>
  <c r="BI184" i="9" s="1"/>
  <c r="BK185" i="9"/>
  <c r="BK87" i="9"/>
  <c r="BK180" i="9" s="1"/>
  <c r="BG87" i="9"/>
  <c r="BG180" i="9" s="1"/>
  <c r="BG99" i="9"/>
  <c r="BK112" i="9"/>
  <c r="BK184" i="9" s="1"/>
  <c r="BI185" i="9"/>
  <c r="BI52" i="9"/>
  <c r="BG69" i="9"/>
  <c r="BG177" i="9" s="1"/>
  <c r="BK94" i="9"/>
  <c r="BK181" i="9" s="1"/>
  <c r="BK136" i="9"/>
  <c r="BG166" i="9"/>
  <c r="BG187" i="9" s="1"/>
  <c r="BI141" i="9" l="1"/>
  <c r="BI186" i="9" s="1"/>
  <c r="O145" i="9"/>
  <c r="BM190" i="9"/>
  <c r="BG184" i="9"/>
  <c r="BG33" i="9"/>
  <c r="BG170" i="9" s="1"/>
  <c r="BG53" i="9"/>
  <c r="BG173" i="9" s="1"/>
  <c r="O146" i="9"/>
  <c r="M147" i="9"/>
  <c r="BI33" i="9"/>
  <c r="BI170" i="9" s="1"/>
  <c r="BK141" i="9"/>
  <c r="BK186" i="9" s="1"/>
  <c r="BI100" i="9"/>
  <c r="BI179" i="9" s="1"/>
  <c r="BK100" i="9"/>
  <c r="BK179" i="9" s="1"/>
  <c r="BI175" i="9"/>
  <c r="BI53" i="9"/>
  <c r="BI173" i="9" s="1"/>
  <c r="BK53" i="9"/>
  <c r="BK173" i="9" s="1"/>
  <c r="BG100" i="9"/>
  <c r="BG179" i="9" s="1"/>
  <c r="BG182" i="9"/>
  <c r="BK116" i="9"/>
  <c r="BK183" i="9" s="1"/>
  <c r="BI116" i="9"/>
  <c r="BI183" i="9" s="1"/>
  <c r="BK33" i="9"/>
  <c r="BK170" i="9" s="1"/>
  <c r="BK172" i="9"/>
  <c r="BE148" i="9"/>
  <c r="BE144" i="9"/>
  <c r="BE143" i="9"/>
  <c r="BE139" i="9"/>
  <c r="BE138" i="9"/>
  <c r="BE135" i="9"/>
  <c r="BE134" i="9"/>
  <c r="BE133" i="9"/>
  <c r="BE132" i="9"/>
  <c r="BE131" i="9"/>
  <c r="BE130" i="9"/>
  <c r="BE129" i="9"/>
  <c r="BE128" i="9"/>
  <c r="BE127" i="9"/>
  <c r="BE126" i="9"/>
  <c r="BE125" i="9"/>
  <c r="BE124" i="9"/>
  <c r="BE123" i="9"/>
  <c r="BE122" i="9"/>
  <c r="BE121" i="9"/>
  <c r="BE120" i="9"/>
  <c r="BE119" i="9"/>
  <c r="BE114" i="9"/>
  <c r="BE115" i="9" s="1"/>
  <c r="BE111" i="9"/>
  <c r="BE110" i="9"/>
  <c r="BE109" i="9"/>
  <c r="BE108" i="9"/>
  <c r="BE107" i="9"/>
  <c r="BE106" i="9"/>
  <c r="BE105" i="9"/>
  <c r="BE104" i="9"/>
  <c r="BE103" i="9"/>
  <c r="BE98" i="9"/>
  <c r="BE97" i="9"/>
  <c r="BE96" i="9"/>
  <c r="BE93" i="9"/>
  <c r="BE92" i="9"/>
  <c r="BE91" i="9"/>
  <c r="BE90" i="9"/>
  <c r="BE89" i="9"/>
  <c r="BE86" i="9"/>
  <c r="BE85" i="9"/>
  <c r="BE84" i="9"/>
  <c r="BE83" i="9"/>
  <c r="BE82" i="9"/>
  <c r="BE81" i="9"/>
  <c r="BE77" i="9"/>
  <c r="BE76" i="9"/>
  <c r="BE75" i="9"/>
  <c r="BE74" i="9"/>
  <c r="BE73" i="9"/>
  <c r="BE72" i="9"/>
  <c r="BE68" i="9"/>
  <c r="BE67" i="9"/>
  <c r="BE66" i="9"/>
  <c r="BE65" i="9"/>
  <c r="BE64" i="9"/>
  <c r="BE63" i="9"/>
  <c r="BE62" i="9"/>
  <c r="BE58" i="9"/>
  <c r="BE57" i="9"/>
  <c r="BE56" i="9"/>
  <c r="BE51" i="9"/>
  <c r="BE50" i="9"/>
  <c r="BE49" i="9"/>
  <c r="BE48" i="9"/>
  <c r="BE47" i="9"/>
  <c r="BE46" i="9"/>
  <c r="BE45" i="9"/>
  <c r="BE42" i="9"/>
  <c r="BE41" i="9"/>
  <c r="BE40" i="9"/>
  <c r="BE39" i="9"/>
  <c r="BE38" i="9"/>
  <c r="BE37" i="9"/>
  <c r="BE36" i="9"/>
  <c r="BE31" i="9"/>
  <c r="BE30" i="9"/>
  <c r="BE29" i="9"/>
  <c r="BE26" i="9"/>
  <c r="BE27" i="9" s="1"/>
  <c r="BE171" i="9" s="1"/>
  <c r="BE22" i="9"/>
  <c r="BE21" i="9"/>
  <c r="BE20" i="9"/>
  <c r="BE19" i="9"/>
  <c r="BE18" i="9"/>
  <c r="BE17" i="9"/>
  <c r="BE16" i="9"/>
  <c r="BE15" i="9"/>
  <c r="BE14" i="9"/>
  <c r="BE13" i="9"/>
  <c r="BE12" i="9"/>
  <c r="BE11" i="9"/>
  <c r="BC148" i="9"/>
  <c r="BC144" i="9"/>
  <c r="BC143" i="9"/>
  <c r="BC139" i="9"/>
  <c r="BC138" i="9"/>
  <c r="BC135" i="9"/>
  <c r="BC134" i="9"/>
  <c r="BC133" i="9"/>
  <c r="BC132" i="9"/>
  <c r="BC131" i="9"/>
  <c r="BC130" i="9"/>
  <c r="BC129" i="9"/>
  <c r="BC128" i="9"/>
  <c r="BC127" i="9"/>
  <c r="BC126" i="9"/>
  <c r="BC125" i="9"/>
  <c r="BC124" i="9"/>
  <c r="BC123" i="9"/>
  <c r="BC122" i="9"/>
  <c r="BC121" i="9"/>
  <c r="BC120" i="9"/>
  <c r="BC119" i="9"/>
  <c r="BC114" i="9"/>
  <c r="BC115" i="9" s="1"/>
  <c r="BC111" i="9"/>
  <c r="BC110" i="9"/>
  <c r="BC109" i="9"/>
  <c r="BC108" i="9"/>
  <c r="BC107" i="9"/>
  <c r="BC106" i="9"/>
  <c r="BC105" i="9"/>
  <c r="BC104" i="9"/>
  <c r="BC103" i="9"/>
  <c r="BC98" i="9"/>
  <c r="BC97" i="9"/>
  <c r="BC96" i="9"/>
  <c r="BC93" i="9"/>
  <c r="BC92" i="9"/>
  <c r="BC91" i="9"/>
  <c r="BC90" i="9"/>
  <c r="BC89" i="9"/>
  <c r="BC86" i="9"/>
  <c r="BC85" i="9"/>
  <c r="BC84" i="9"/>
  <c r="BC83" i="9"/>
  <c r="BC82" i="9"/>
  <c r="BC81" i="9"/>
  <c r="BC77" i="9"/>
  <c r="BC76" i="9"/>
  <c r="BC75" i="9"/>
  <c r="BC74" i="9"/>
  <c r="BC73" i="9"/>
  <c r="BC72" i="9"/>
  <c r="BC68" i="9"/>
  <c r="BC67" i="9"/>
  <c r="BC66" i="9"/>
  <c r="BC65" i="9"/>
  <c r="BC64" i="9"/>
  <c r="BC63" i="9"/>
  <c r="BC62" i="9"/>
  <c r="BC58" i="9"/>
  <c r="BC57" i="9"/>
  <c r="BC56" i="9"/>
  <c r="BC51" i="9"/>
  <c r="BC50" i="9"/>
  <c r="BC49" i="9"/>
  <c r="BC48" i="9"/>
  <c r="BC47" i="9"/>
  <c r="BC46" i="9"/>
  <c r="BC45" i="9"/>
  <c r="BC42" i="9"/>
  <c r="BC41" i="9"/>
  <c r="BC40" i="9"/>
  <c r="BC39" i="9"/>
  <c r="BC38" i="9"/>
  <c r="BC37" i="9"/>
  <c r="BC36" i="9"/>
  <c r="BC31" i="9"/>
  <c r="BC30" i="9"/>
  <c r="BC29" i="9"/>
  <c r="BC26" i="9"/>
  <c r="BC27" i="9" s="1"/>
  <c r="BC171" i="9" s="1"/>
  <c r="BC22" i="9"/>
  <c r="BC21" i="9"/>
  <c r="BC20" i="9"/>
  <c r="BC19" i="9"/>
  <c r="BC18" i="9"/>
  <c r="BC17" i="9"/>
  <c r="BC16" i="9"/>
  <c r="BC15" i="9"/>
  <c r="BC14" i="9"/>
  <c r="BC13" i="9"/>
  <c r="BC12" i="9"/>
  <c r="BC11" i="9"/>
  <c r="BA148" i="9"/>
  <c r="BA144" i="9"/>
  <c r="BA143" i="9"/>
  <c r="BA139" i="9"/>
  <c r="BA138" i="9"/>
  <c r="BA135" i="9"/>
  <c r="BA134" i="9"/>
  <c r="BA133" i="9"/>
  <c r="BA132" i="9"/>
  <c r="BA131" i="9"/>
  <c r="BA130" i="9"/>
  <c r="BA129" i="9"/>
  <c r="BA128" i="9"/>
  <c r="BA127" i="9"/>
  <c r="BA126" i="9"/>
  <c r="BA125" i="9"/>
  <c r="BA124" i="9"/>
  <c r="BA123" i="9"/>
  <c r="BA122" i="9"/>
  <c r="BA121" i="9"/>
  <c r="BA120" i="9"/>
  <c r="BA119" i="9"/>
  <c r="BA114" i="9"/>
  <c r="BA115" i="9" s="1"/>
  <c r="BA111" i="9"/>
  <c r="BA110" i="9"/>
  <c r="BA109" i="9"/>
  <c r="BA108" i="9"/>
  <c r="BA107" i="9"/>
  <c r="BA106" i="9"/>
  <c r="BA105" i="9"/>
  <c r="BA104" i="9"/>
  <c r="BA103" i="9"/>
  <c r="BA98" i="9"/>
  <c r="BA97" i="9"/>
  <c r="BA96" i="9"/>
  <c r="BA93" i="9"/>
  <c r="BA92" i="9"/>
  <c r="BA91" i="9"/>
  <c r="BA90" i="9"/>
  <c r="BA89" i="9"/>
  <c r="BA86" i="9"/>
  <c r="BA85" i="9"/>
  <c r="BA84" i="9"/>
  <c r="BA83" i="9"/>
  <c r="BA82" i="9"/>
  <c r="BA81" i="9"/>
  <c r="BA77" i="9"/>
  <c r="BA76" i="9"/>
  <c r="BA75" i="9"/>
  <c r="BA74" i="9"/>
  <c r="BA73" i="9"/>
  <c r="BA72" i="9"/>
  <c r="BA68" i="9"/>
  <c r="BA67" i="9"/>
  <c r="BA66" i="9"/>
  <c r="BA65" i="9"/>
  <c r="BA64" i="9"/>
  <c r="BA63" i="9"/>
  <c r="BA62" i="9"/>
  <c r="BA58" i="9"/>
  <c r="BA57" i="9"/>
  <c r="BA56" i="9"/>
  <c r="BA51" i="9"/>
  <c r="BA50" i="9"/>
  <c r="BA49" i="9"/>
  <c r="BA48" i="9"/>
  <c r="BA47" i="9"/>
  <c r="BA46" i="9"/>
  <c r="BA45" i="9"/>
  <c r="BA42" i="9"/>
  <c r="BA41" i="9"/>
  <c r="BA40" i="9"/>
  <c r="BA39" i="9"/>
  <c r="BA38" i="9"/>
  <c r="BA37" i="9"/>
  <c r="BA36" i="9"/>
  <c r="BA31" i="9"/>
  <c r="BA30" i="9"/>
  <c r="BA29" i="9"/>
  <c r="BA26" i="9"/>
  <c r="BA27" i="9" s="1"/>
  <c r="BA171" i="9" s="1"/>
  <c r="BA22" i="9"/>
  <c r="BA21" i="9"/>
  <c r="BA20" i="9"/>
  <c r="BA19" i="9"/>
  <c r="BA18" i="9"/>
  <c r="BA17" i="9"/>
  <c r="BA16" i="9"/>
  <c r="BA15" i="9"/>
  <c r="BA14" i="9"/>
  <c r="BA13" i="9"/>
  <c r="BA11" i="9"/>
  <c r="BA12" i="9"/>
  <c r="AY11" i="9"/>
  <c r="BM191" i="9" l="1"/>
  <c r="BM192" i="9" s="1"/>
  <c r="BC32" i="9"/>
  <c r="BC172" i="9" s="1"/>
  <c r="BA140" i="9"/>
  <c r="BG189" i="9"/>
  <c r="BA78" i="9"/>
  <c r="BA178" i="9" s="1"/>
  <c r="BE140" i="9"/>
  <c r="BA32" i="9"/>
  <c r="BA172" i="9" s="1"/>
  <c r="BA59" i="9"/>
  <c r="BA176" i="9" s="1"/>
  <c r="BA99" i="9"/>
  <c r="BA182" i="9" s="1"/>
  <c r="BA69" i="9"/>
  <c r="BA177" i="9" s="1"/>
  <c r="BE59" i="9"/>
  <c r="BE176" i="9" s="1"/>
  <c r="BC52" i="9"/>
  <c r="BC175" i="9" s="1"/>
  <c r="BC140" i="9"/>
  <c r="BE43" i="9"/>
  <c r="BE174" i="9" s="1"/>
  <c r="BE69" i="9"/>
  <c r="BE177" i="9" s="1"/>
  <c r="BE99" i="9"/>
  <c r="BE182" i="9" s="1"/>
  <c r="BE166" i="9"/>
  <c r="BE187" i="9" s="1"/>
  <c r="BA94" i="9"/>
  <c r="BA181" i="9" s="1"/>
  <c r="BC94" i="9"/>
  <c r="BC181" i="9" s="1"/>
  <c r="BE32" i="9"/>
  <c r="BE172" i="9" s="1"/>
  <c r="BE78" i="9"/>
  <c r="BE178" i="9" s="1"/>
  <c r="BE136" i="9"/>
  <c r="BA87" i="9"/>
  <c r="BA180" i="9" s="1"/>
  <c r="BC69" i="9"/>
  <c r="BC177" i="9" s="1"/>
  <c r="BC99" i="9"/>
  <c r="BC166" i="9"/>
  <c r="BC187" i="9" s="1"/>
  <c r="BE23" i="9"/>
  <c r="BE169" i="9" s="1"/>
  <c r="BC43" i="9"/>
  <c r="BC174" i="9" s="1"/>
  <c r="BC112" i="9"/>
  <c r="BC184" i="9" s="1"/>
  <c r="BE87" i="9"/>
  <c r="BE180" i="9" s="1"/>
  <c r="BA43" i="9"/>
  <c r="BA174" i="9" s="1"/>
  <c r="BA136" i="9"/>
  <c r="BA166" i="9"/>
  <c r="BA187" i="9" s="1"/>
  <c r="BC23" i="9"/>
  <c r="BC169" i="9" s="1"/>
  <c r="BC59" i="9"/>
  <c r="BC176" i="9" s="1"/>
  <c r="BC78" i="9"/>
  <c r="BC178" i="9" s="1"/>
  <c r="BC87" i="9"/>
  <c r="BC180" i="9" s="1"/>
  <c r="BC136" i="9"/>
  <c r="BE94" i="9"/>
  <c r="BE181" i="9" s="1"/>
  <c r="BE112" i="9"/>
  <c r="BE184" i="9" s="1"/>
  <c r="BK189" i="9"/>
  <c r="BI189" i="9"/>
  <c r="BE185" i="9"/>
  <c r="BA185" i="9"/>
  <c r="BC185" i="9"/>
  <c r="BA112" i="9"/>
  <c r="BA184" i="9" s="1"/>
  <c r="BE52" i="9"/>
  <c r="BA52" i="9"/>
  <c r="BA23" i="9"/>
  <c r="BA169" i="9" s="1"/>
  <c r="BC33" i="9" l="1"/>
  <c r="BC170" i="9" s="1"/>
  <c r="BE116" i="9"/>
  <c r="BE183" i="9" s="1"/>
  <c r="BA141" i="9"/>
  <c r="BA186" i="9" s="1"/>
  <c r="BE33" i="9"/>
  <c r="BE170" i="9" s="1"/>
  <c r="BA53" i="9"/>
  <c r="BA173" i="9" s="1"/>
  <c r="BC116" i="9"/>
  <c r="BC183" i="9" s="1"/>
  <c r="BA33" i="9"/>
  <c r="BA170" i="9" s="1"/>
  <c r="BC141" i="9"/>
  <c r="BC186" i="9" s="1"/>
  <c r="BE141" i="9"/>
  <c r="BE186" i="9" s="1"/>
  <c r="BC53" i="9"/>
  <c r="BC173" i="9" s="1"/>
  <c r="BG190" i="9"/>
  <c r="BE100" i="9"/>
  <c r="BE179" i="9" s="1"/>
  <c r="BC100" i="9"/>
  <c r="BC179" i="9" s="1"/>
  <c r="BA175" i="9"/>
  <c r="BA100" i="9"/>
  <c r="BA179" i="9" s="1"/>
  <c r="BC182" i="9"/>
  <c r="BE53" i="9"/>
  <c r="BE173" i="9" s="1"/>
  <c r="BE175" i="9"/>
  <c r="BA116" i="9"/>
  <c r="BA183" i="9" s="1"/>
  <c r="BC189" i="9" l="1"/>
  <c r="BE189" i="9"/>
  <c r="BG191" i="9"/>
  <c r="BG192" i="9" s="1"/>
  <c r="BA189" i="9"/>
  <c r="AY148" i="9"/>
  <c r="AW148" i="9"/>
  <c r="AU148" i="9"/>
  <c r="AY144" i="9"/>
  <c r="AW144" i="9"/>
  <c r="AU144" i="9"/>
  <c r="AY143" i="9"/>
  <c r="AW143" i="9"/>
  <c r="AU143" i="9"/>
  <c r="AY139" i="9"/>
  <c r="AW139" i="9"/>
  <c r="AU139" i="9"/>
  <c r="AY138" i="9"/>
  <c r="AW138" i="9"/>
  <c r="AU138" i="9"/>
  <c r="AY135" i="9"/>
  <c r="AW135" i="9"/>
  <c r="AU135" i="9"/>
  <c r="AY134" i="9"/>
  <c r="AW134" i="9"/>
  <c r="AU134" i="9"/>
  <c r="AY133" i="9"/>
  <c r="AW133" i="9"/>
  <c r="AU133" i="9"/>
  <c r="AY132" i="9"/>
  <c r="AW132" i="9"/>
  <c r="AU132" i="9"/>
  <c r="AY131" i="9"/>
  <c r="AW131" i="9"/>
  <c r="AU131" i="9"/>
  <c r="AY130" i="9"/>
  <c r="AW130" i="9"/>
  <c r="AU130" i="9"/>
  <c r="AY129" i="9"/>
  <c r="AW129" i="9"/>
  <c r="AU129" i="9"/>
  <c r="AY128" i="9"/>
  <c r="AW128" i="9"/>
  <c r="AU128" i="9"/>
  <c r="AY127" i="9"/>
  <c r="AW127" i="9"/>
  <c r="AU127" i="9"/>
  <c r="AY126" i="9"/>
  <c r="AW126" i="9"/>
  <c r="AU126" i="9"/>
  <c r="AY125" i="9"/>
  <c r="AW125" i="9"/>
  <c r="AU125" i="9"/>
  <c r="AY124" i="9"/>
  <c r="AW124" i="9"/>
  <c r="AU124" i="9"/>
  <c r="AY123" i="9"/>
  <c r="AW123" i="9"/>
  <c r="AU123" i="9"/>
  <c r="AY122" i="9"/>
  <c r="AW122" i="9"/>
  <c r="AU122" i="9"/>
  <c r="AY121" i="9"/>
  <c r="AW121" i="9"/>
  <c r="AU121" i="9"/>
  <c r="AY120" i="9"/>
  <c r="AW120" i="9"/>
  <c r="AU120" i="9"/>
  <c r="AY119" i="9"/>
  <c r="AW119" i="9"/>
  <c r="AU119" i="9"/>
  <c r="AY114" i="9"/>
  <c r="AY115" i="9" s="1"/>
  <c r="AW114" i="9"/>
  <c r="AW115" i="9" s="1"/>
  <c r="AW185" i="9" s="1"/>
  <c r="AU114" i="9"/>
  <c r="AU115" i="9" s="1"/>
  <c r="AU185" i="9" s="1"/>
  <c r="AY113" i="9"/>
  <c r="AW113" i="9"/>
  <c r="AU113" i="9"/>
  <c r="AY111" i="9"/>
  <c r="AW111" i="9"/>
  <c r="AU111" i="9"/>
  <c r="AY110" i="9"/>
  <c r="AW110" i="9"/>
  <c r="AU110" i="9"/>
  <c r="AY109" i="9"/>
  <c r="AW109" i="9"/>
  <c r="AU109" i="9"/>
  <c r="AY108" i="9"/>
  <c r="AW108" i="9"/>
  <c r="AU108" i="9"/>
  <c r="AY107" i="9"/>
  <c r="AW107" i="9"/>
  <c r="AU107" i="9"/>
  <c r="AY106" i="9"/>
  <c r="AW106" i="9"/>
  <c r="AU106" i="9"/>
  <c r="AY105" i="9"/>
  <c r="AW105" i="9"/>
  <c r="AU105" i="9"/>
  <c r="AY104" i="9"/>
  <c r="AW104" i="9"/>
  <c r="AU104" i="9"/>
  <c r="AY103" i="9"/>
  <c r="AW103" i="9"/>
  <c r="AU103" i="9"/>
  <c r="AY98" i="9"/>
  <c r="AW98" i="9"/>
  <c r="AU98" i="9"/>
  <c r="AY97" i="9"/>
  <c r="AW97" i="9"/>
  <c r="AU97" i="9"/>
  <c r="AY96" i="9"/>
  <c r="AW96" i="9"/>
  <c r="AU96" i="9"/>
  <c r="AY95" i="9"/>
  <c r="AW95" i="9"/>
  <c r="AU95" i="9"/>
  <c r="AY93" i="9"/>
  <c r="AW93" i="9"/>
  <c r="AU93" i="9"/>
  <c r="AY92" i="9"/>
  <c r="AW92" i="9"/>
  <c r="AU92" i="9"/>
  <c r="AY91" i="9"/>
  <c r="AW91" i="9"/>
  <c r="AU91" i="9"/>
  <c r="AY90" i="9"/>
  <c r="AW90" i="9"/>
  <c r="AU90" i="9"/>
  <c r="AY89" i="9"/>
  <c r="AW89" i="9"/>
  <c r="AU89" i="9"/>
  <c r="AY86" i="9"/>
  <c r="AW86" i="9"/>
  <c r="AU86" i="9"/>
  <c r="AY85" i="9"/>
  <c r="AW85" i="9"/>
  <c r="AU85" i="9"/>
  <c r="AY84" i="9"/>
  <c r="AW84" i="9"/>
  <c r="AU84" i="9"/>
  <c r="AY83" i="9"/>
  <c r="AW83" i="9"/>
  <c r="AU83" i="9"/>
  <c r="AY82" i="9"/>
  <c r="AW82" i="9"/>
  <c r="AU82" i="9"/>
  <c r="AY81" i="9"/>
  <c r="AW81" i="9"/>
  <c r="AU81" i="9"/>
  <c r="AY77" i="9"/>
  <c r="AW77" i="9"/>
  <c r="AU77" i="9"/>
  <c r="AY76" i="9"/>
  <c r="AW76" i="9"/>
  <c r="AU76" i="9"/>
  <c r="AY75" i="9"/>
  <c r="AW75" i="9"/>
  <c r="AU75" i="9"/>
  <c r="AY74" i="9"/>
  <c r="AW74" i="9"/>
  <c r="AU74" i="9"/>
  <c r="AY73" i="9"/>
  <c r="AW73" i="9"/>
  <c r="AU73" i="9"/>
  <c r="AY72" i="9"/>
  <c r="AW72" i="9"/>
  <c r="AU72" i="9"/>
  <c r="AY68" i="9"/>
  <c r="AW68" i="9"/>
  <c r="AU68" i="9"/>
  <c r="AY67" i="9"/>
  <c r="AW67" i="9"/>
  <c r="AU67" i="9"/>
  <c r="AY66" i="9"/>
  <c r="AW66" i="9"/>
  <c r="AU66" i="9"/>
  <c r="AY65" i="9"/>
  <c r="AW65" i="9"/>
  <c r="AU65" i="9"/>
  <c r="AY64" i="9"/>
  <c r="AW64" i="9"/>
  <c r="AU64" i="9"/>
  <c r="AY63" i="9"/>
  <c r="AW63" i="9"/>
  <c r="AU63" i="9"/>
  <c r="AY62" i="9"/>
  <c r="AW62" i="9"/>
  <c r="AU62" i="9"/>
  <c r="AY61" i="9"/>
  <c r="AW61" i="9"/>
  <c r="AU61" i="9"/>
  <c r="AY60" i="9"/>
  <c r="AW60" i="9"/>
  <c r="AU60" i="9"/>
  <c r="AY58" i="9"/>
  <c r="AW58" i="9"/>
  <c r="AU58" i="9"/>
  <c r="AY57" i="9"/>
  <c r="AW57" i="9"/>
  <c r="AU57" i="9"/>
  <c r="AY56" i="9"/>
  <c r="AW56" i="9"/>
  <c r="AU56" i="9"/>
  <c r="AY51" i="9"/>
  <c r="AW51" i="9"/>
  <c r="AU51" i="9"/>
  <c r="AY50" i="9"/>
  <c r="AW50" i="9"/>
  <c r="AU50" i="9"/>
  <c r="AY49" i="9"/>
  <c r="AW49" i="9"/>
  <c r="AU49" i="9"/>
  <c r="AY48" i="9"/>
  <c r="AW48" i="9"/>
  <c r="AU48" i="9"/>
  <c r="AY47" i="9"/>
  <c r="AW47" i="9"/>
  <c r="AU47" i="9"/>
  <c r="AY46" i="9"/>
  <c r="AW46" i="9"/>
  <c r="AU46" i="9"/>
  <c r="AY45" i="9"/>
  <c r="AW45" i="9"/>
  <c r="AU45" i="9"/>
  <c r="AY42" i="9"/>
  <c r="AW42" i="9"/>
  <c r="AU42" i="9"/>
  <c r="AY41" i="9"/>
  <c r="AW41" i="9"/>
  <c r="AU41" i="9"/>
  <c r="AY40" i="9"/>
  <c r="AW40" i="9"/>
  <c r="AU40" i="9"/>
  <c r="AY39" i="9"/>
  <c r="AW39" i="9"/>
  <c r="AU39" i="9"/>
  <c r="AY38" i="9"/>
  <c r="AW38" i="9"/>
  <c r="AU38" i="9"/>
  <c r="AY37" i="9"/>
  <c r="AW37" i="9"/>
  <c r="AU37" i="9"/>
  <c r="AY36" i="9"/>
  <c r="AW36" i="9"/>
  <c r="AU36" i="9"/>
  <c r="AY31" i="9"/>
  <c r="AW31" i="9"/>
  <c r="AU31" i="9"/>
  <c r="AY30" i="9"/>
  <c r="AW30" i="9"/>
  <c r="AU30" i="9"/>
  <c r="AY29" i="9"/>
  <c r="AW29" i="9"/>
  <c r="AU29" i="9"/>
  <c r="AY26" i="9"/>
  <c r="AY27" i="9" s="1"/>
  <c r="AY171" i="9" s="1"/>
  <c r="AW26" i="9"/>
  <c r="AW27" i="9" s="1"/>
  <c r="AW171" i="9" s="1"/>
  <c r="AU26" i="9"/>
  <c r="AU27" i="9" s="1"/>
  <c r="AU171" i="9" s="1"/>
  <c r="AU12" i="9"/>
  <c r="AW12" i="9"/>
  <c r="AY12" i="9"/>
  <c r="AU13" i="9"/>
  <c r="AW13" i="9"/>
  <c r="AY13" i="9"/>
  <c r="AU14" i="9"/>
  <c r="AW14" i="9"/>
  <c r="AY14" i="9"/>
  <c r="AU15" i="9"/>
  <c r="AW15" i="9"/>
  <c r="AY15" i="9"/>
  <c r="AU16" i="9"/>
  <c r="AW16" i="9"/>
  <c r="AY16" i="9"/>
  <c r="AU17" i="9"/>
  <c r="AW17" i="9"/>
  <c r="AY17" i="9"/>
  <c r="AU18" i="9"/>
  <c r="AW18" i="9"/>
  <c r="AY18" i="9"/>
  <c r="AU19" i="9"/>
  <c r="AW19" i="9"/>
  <c r="AY19" i="9"/>
  <c r="AU20" i="9"/>
  <c r="AW20" i="9"/>
  <c r="AY20" i="9"/>
  <c r="AU21" i="9"/>
  <c r="AW21" i="9"/>
  <c r="AY21" i="9"/>
  <c r="AU22" i="9"/>
  <c r="AW22" i="9"/>
  <c r="AY22" i="9"/>
  <c r="AW11" i="9"/>
  <c r="AU11" i="9"/>
  <c r="BA190" i="9" l="1"/>
  <c r="BA191" i="9" s="1"/>
  <c r="BA192" i="9" s="1"/>
  <c r="AW23" i="9"/>
  <c r="AW169" i="9" s="1"/>
  <c r="AW59" i="9"/>
  <c r="AW176" i="9" s="1"/>
  <c r="AW136" i="9"/>
  <c r="AY136" i="9"/>
  <c r="AY140" i="9"/>
  <c r="AW166" i="9"/>
  <c r="AW187" i="9" s="1"/>
  <c r="AW99" i="9"/>
  <c r="AW182" i="9" s="1"/>
  <c r="AW140" i="9"/>
  <c r="AW52" i="9"/>
  <c r="AW175" i="9" s="1"/>
  <c r="AY166" i="9"/>
  <c r="AY187" i="9" s="1"/>
  <c r="AU32" i="9"/>
  <c r="AU172" i="9" s="1"/>
  <c r="AY23" i="9"/>
  <c r="AY169" i="9" s="1"/>
  <c r="AY43" i="9"/>
  <c r="AY174" i="9" s="1"/>
  <c r="AW69" i="9"/>
  <c r="AW177" i="9" s="1"/>
  <c r="AY59" i="9"/>
  <c r="AY176" i="9" s="1"/>
  <c r="AW43" i="9"/>
  <c r="AW174" i="9" s="1"/>
  <c r="AU52" i="9"/>
  <c r="AU175" i="9" s="1"/>
  <c r="AY52" i="9"/>
  <c r="AY99" i="9"/>
  <c r="AY182" i="9" s="1"/>
  <c r="AY94" i="9"/>
  <c r="AY181" i="9" s="1"/>
  <c r="AY78" i="9"/>
  <c r="AY178" i="9" s="1"/>
  <c r="AY87" i="9"/>
  <c r="AY180" i="9" s="1"/>
  <c r="AW78" i="9"/>
  <c r="AW178" i="9" s="1"/>
  <c r="AW32" i="9"/>
  <c r="AW172" i="9" s="1"/>
  <c r="AU23" i="9"/>
  <c r="AU169" i="9" s="1"/>
  <c r="AU78" i="9"/>
  <c r="AU178" i="9" s="1"/>
  <c r="AU87" i="9"/>
  <c r="AU180" i="9" s="1"/>
  <c r="AU136" i="9"/>
  <c r="AU59" i="9"/>
  <c r="AU176" i="9" s="1"/>
  <c r="AU94" i="9"/>
  <c r="AU181" i="9" s="1"/>
  <c r="AU112" i="9"/>
  <c r="AU116" i="9" s="1"/>
  <c r="AU183" i="9" s="1"/>
  <c r="AU69" i="9"/>
  <c r="AU177" i="9" s="1"/>
  <c r="AY32" i="9"/>
  <c r="AW87" i="9"/>
  <c r="AW180" i="9" s="1"/>
  <c r="AW112" i="9"/>
  <c r="AY69" i="9"/>
  <c r="AY177" i="9" s="1"/>
  <c r="AU99" i="9"/>
  <c r="AY112" i="9"/>
  <c r="AY184" i="9" s="1"/>
  <c r="AY185" i="9"/>
  <c r="AU140" i="9"/>
  <c r="AU43" i="9"/>
  <c r="AU174" i="9" s="1"/>
  <c r="AW94" i="9"/>
  <c r="AW181" i="9" s="1"/>
  <c r="AU166" i="9"/>
  <c r="AU187" i="9" s="1"/>
  <c r="AU33" i="9" l="1"/>
  <c r="AU170" i="9" s="1"/>
  <c r="AW141" i="9"/>
  <c r="AW186" i="9" s="1"/>
  <c r="AU184" i="9"/>
  <c r="AY141" i="9"/>
  <c r="AY186" i="9" s="1"/>
  <c r="AW33" i="9"/>
  <c r="AW170" i="9" s="1"/>
  <c r="AW53" i="9"/>
  <c r="AW173" i="9" s="1"/>
  <c r="AY116" i="9"/>
  <c r="AY183" i="9" s="1"/>
  <c r="AY100" i="9"/>
  <c r="AY179" i="9" s="1"/>
  <c r="AW100" i="9"/>
  <c r="AW179" i="9" s="1"/>
  <c r="AY53" i="9"/>
  <c r="AY173" i="9" s="1"/>
  <c r="AY175" i="9"/>
  <c r="AU141" i="9"/>
  <c r="AU186" i="9" s="1"/>
  <c r="AU182" i="9"/>
  <c r="AU100" i="9"/>
  <c r="AU179" i="9" s="1"/>
  <c r="AW184" i="9"/>
  <c r="AW116" i="9"/>
  <c r="AW183" i="9" s="1"/>
  <c r="AY172" i="9"/>
  <c r="AY33" i="9"/>
  <c r="AY170" i="9" s="1"/>
  <c r="AU53" i="9"/>
  <c r="AU173" i="9" s="1"/>
  <c r="C187" i="9"/>
  <c r="AS144" i="9"/>
  <c r="AQ144" i="9"/>
  <c r="AO144" i="9"/>
  <c r="AM144" i="9"/>
  <c r="AK144" i="9"/>
  <c r="AI144" i="9"/>
  <c r="AG144" i="9"/>
  <c r="AE144" i="9"/>
  <c r="AC144" i="9"/>
  <c r="AA144" i="9"/>
  <c r="Y144" i="9"/>
  <c r="W144" i="9"/>
  <c r="U144" i="9"/>
  <c r="S144" i="9"/>
  <c r="Q144" i="9"/>
  <c r="K144" i="9"/>
  <c r="H144" i="9"/>
  <c r="AS143" i="9"/>
  <c r="AQ143" i="9"/>
  <c r="AO143" i="9"/>
  <c r="AM143" i="9"/>
  <c r="AK143" i="9"/>
  <c r="AI143" i="9"/>
  <c r="AG143" i="9"/>
  <c r="AE143" i="9"/>
  <c r="AC143" i="9"/>
  <c r="AA143" i="9"/>
  <c r="Y143" i="9"/>
  <c r="W143" i="9"/>
  <c r="U143" i="9"/>
  <c r="S143" i="9"/>
  <c r="Q143" i="9"/>
  <c r="L143" i="9"/>
  <c r="H143" i="9"/>
  <c r="AS148" i="9"/>
  <c r="AQ148" i="9"/>
  <c r="AO148" i="9"/>
  <c r="AM148" i="9"/>
  <c r="AK148" i="9"/>
  <c r="AI148" i="9"/>
  <c r="AG148" i="9"/>
  <c r="AE148" i="9"/>
  <c r="AC148" i="9"/>
  <c r="AA148" i="9"/>
  <c r="Y148" i="9"/>
  <c r="W148" i="9"/>
  <c r="U148" i="9"/>
  <c r="S148" i="9"/>
  <c r="Q148" i="9"/>
  <c r="N148" i="9"/>
  <c r="H148" i="9"/>
  <c r="J143" i="9" l="1"/>
  <c r="J148" i="9"/>
  <c r="M148" i="9" s="1"/>
  <c r="J144" i="9"/>
  <c r="M144" i="9" s="1"/>
  <c r="M143" i="9"/>
  <c r="S166" i="9"/>
  <c r="S187" i="9" s="1"/>
  <c r="AA166" i="9"/>
  <c r="AA187" i="9" s="1"/>
  <c r="AI166" i="9"/>
  <c r="AI187" i="9" s="1"/>
  <c r="AQ166" i="9"/>
  <c r="AQ187" i="9" s="1"/>
  <c r="U166" i="9"/>
  <c r="U187" i="9" s="1"/>
  <c r="AC166" i="9"/>
  <c r="AC187" i="9" s="1"/>
  <c r="AK166" i="9"/>
  <c r="AK187" i="9" s="1"/>
  <c r="AY189" i="9"/>
  <c r="AW189" i="9"/>
  <c r="AU189" i="9"/>
  <c r="K148" i="9"/>
  <c r="L148" i="9"/>
  <c r="AS166" i="9"/>
  <c r="AS187" i="9" s="1"/>
  <c r="L144" i="9"/>
  <c r="H166" i="9"/>
  <c r="H187" i="9" s="1"/>
  <c r="Q166" i="9"/>
  <c r="Q187" i="9" s="1"/>
  <c r="Y166" i="9"/>
  <c r="Y187" i="9" s="1"/>
  <c r="AG166" i="9"/>
  <c r="AG187" i="9" s="1"/>
  <c r="AO166" i="9"/>
  <c r="AO187" i="9" s="1"/>
  <c r="W166" i="9"/>
  <c r="W187" i="9" s="1"/>
  <c r="AE166" i="9"/>
  <c r="AE187" i="9" s="1"/>
  <c r="AM166" i="9"/>
  <c r="AM187" i="9" s="1"/>
  <c r="N144" i="9"/>
  <c r="N143" i="9"/>
  <c r="K143" i="9"/>
  <c r="AS139" i="9"/>
  <c r="AQ139" i="9"/>
  <c r="AO139" i="9"/>
  <c r="AS138" i="9"/>
  <c r="AQ138" i="9"/>
  <c r="AO138" i="9"/>
  <c r="AS135" i="9"/>
  <c r="AQ135" i="9"/>
  <c r="AO135" i="9"/>
  <c r="AS134" i="9"/>
  <c r="AQ134" i="9"/>
  <c r="AO134" i="9"/>
  <c r="AS133" i="9"/>
  <c r="AQ133" i="9"/>
  <c r="AO133" i="9"/>
  <c r="AS132" i="9"/>
  <c r="AQ132" i="9"/>
  <c r="AO132" i="9"/>
  <c r="AS131" i="9"/>
  <c r="AQ131" i="9"/>
  <c r="AO131" i="9"/>
  <c r="AS130" i="9"/>
  <c r="AQ130" i="9"/>
  <c r="AO130" i="9"/>
  <c r="AS129" i="9"/>
  <c r="AQ129" i="9"/>
  <c r="AO129" i="9"/>
  <c r="AS128" i="9"/>
  <c r="AQ128" i="9"/>
  <c r="AO128" i="9"/>
  <c r="AS127" i="9"/>
  <c r="AQ127" i="9"/>
  <c r="AO127" i="9"/>
  <c r="AS126" i="9"/>
  <c r="AQ126" i="9"/>
  <c r="AO126" i="9"/>
  <c r="AS125" i="9"/>
  <c r="AQ125" i="9"/>
  <c r="AO125" i="9"/>
  <c r="AS124" i="9"/>
  <c r="AQ124" i="9"/>
  <c r="AO124" i="9"/>
  <c r="AS123" i="9"/>
  <c r="AQ123" i="9"/>
  <c r="AO123" i="9"/>
  <c r="AS122" i="9"/>
  <c r="AQ122" i="9"/>
  <c r="AO122" i="9"/>
  <c r="AS121" i="9"/>
  <c r="AQ121" i="9"/>
  <c r="AO121" i="9"/>
  <c r="AS120" i="9"/>
  <c r="AQ120" i="9"/>
  <c r="AO120" i="9"/>
  <c r="AS119" i="9"/>
  <c r="AQ119" i="9"/>
  <c r="AO119" i="9"/>
  <c r="AS114" i="9"/>
  <c r="AS115" i="9" s="1"/>
  <c r="AS185" i="9" s="1"/>
  <c r="AQ114" i="9"/>
  <c r="AQ115" i="9" s="1"/>
  <c r="AQ185" i="9" s="1"/>
  <c r="AO114" i="9"/>
  <c r="AO115" i="9" s="1"/>
  <c r="AO185" i="9" s="1"/>
  <c r="AS111" i="9"/>
  <c r="AQ111" i="9"/>
  <c r="AO111" i="9"/>
  <c r="AS110" i="9"/>
  <c r="AQ110" i="9"/>
  <c r="AO110" i="9"/>
  <c r="AS109" i="9"/>
  <c r="AQ109" i="9"/>
  <c r="AO109" i="9"/>
  <c r="AS108" i="9"/>
  <c r="AQ108" i="9"/>
  <c r="AO108" i="9"/>
  <c r="AS107" i="9"/>
  <c r="AQ107" i="9"/>
  <c r="AO107" i="9"/>
  <c r="AS106" i="9"/>
  <c r="AQ106" i="9"/>
  <c r="AO106" i="9"/>
  <c r="AS105" i="9"/>
  <c r="AQ105" i="9"/>
  <c r="AO105" i="9"/>
  <c r="AS104" i="9"/>
  <c r="AQ104" i="9"/>
  <c r="AO104" i="9"/>
  <c r="AS103" i="9"/>
  <c r="AQ103" i="9"/>
  <c r="AO103" i="9"/>
  <c r="AS98" i="9"/>
  <c r="AQ98" i="9"/>
  <c r="AO98" i="9"/>
  <c r="AS97" i="9"/>
  <c r="AQ97" i="9"/>
  <c r="AO97" i="9"/>
  <c r="AS96" i="9"/>
  <c r="AQ96" i="9"/>
  <c r="AO96" i="9"/>
  <c r="AS93" i="9"/>
  <c r="AQ93" i="9"/>
  <c r="AO93" i="9"/>
  <c r="AS92" i="9"/>
  <c r="AQ92" i="9"/>
  <c r="AO92" i="9"/>
  <c r="AS91" i="9"/>
  <c r="AQ91" i="9"/>
  <c r="AO91" i="9"/>
  <c r="AS90" i="9"/>
  <c r="AQ90" i="9"/>
  <c r="AO90" i="9"/>
  <c r="AS89" i="9"/>
  <c r="AQ89" i="9"/>
  <c r="AO89" i="9"/>
  <c r="AS86" i="9"/>
  <c r="AQ86" i="9"/>
  <c r="AO86" i="9"/>
  <c r="AS85" i="9"/>
  <c r="AQ85" i="9"/>
  <c r="AO85" i="9"/>
  <c r="AS84" i="9"/>
  <c r="AQ84" i="9"/>
  <c r="AO84" i="9"/>
  <c r="AS83" i="9"/>
  <c r="AQ83" i="9"/>
  <c r="AO83" i="9"/>
  <c r="AS82" i="9"/>
  <c r="AQ82" i="9"/>
  <c r="AO82" i="9"/>
  <c r="AS81" i="9"/>
  <c r="AQ81" i="9"/>
  <c r="AO81" i="9"/>
  <c r="AS77" i="9"/>
  <c r="AQ77" i="9"/>
  <c r="AO77" i="9"/>
  <c r="AS76" i="9"/>
  <c r="AQ76" i="9"/>
  <c r="AO76" i="9"/>
  <c r="AS75" i="9"/>
  <c r="AQ75" i="9"/>
  <c r="AO75" i="9"/>
  <c r="AS74" i="9"/>
  <c r="AQ74" i="9"/>
  <c r="AO74" i="9"/>
  <c r="AS73" i="9"/>
  <c r="AQ73" i="9"/>
  <c r="AO73" i="9"/>
  <c r="AS72" i="9"/>
  <c r="AQ72" i="9"/>
  <c r="AO72" i="9"/>
  <c r="AS68" i="9"/>
  <c r="AQ68" i="9"/>
  <c r="AO68" i="9"/>
  <c r="AS67" i="9"/>
  <c r="AQ67" i="9"/>
  <c r="AO67" i="9"/>
  <c r="AS66" i="9"/>
  <c r="AQ66" i="9"/>
  <c r="AO66" i="9"/>
  <c r="AS65" i="9"/>
  <c r="AQ65" i="9"/>
  <c r="AO65" i="9"/>
  <c r="AS64" i="9"/>
  <c r="AQ64" i="9"/>
  <c r="AO64" i="9"/>
  <c r="AS63" i="9"/>
  <c r="AQ63" i="9"/>
  <c r="AO63" i="9"/>
  <c r="AS62" i="9"/>
  <c r="AQ62" i="9"/>
  <c r="AO62" i="9"/>
  <c r="AS61" i="9"/>
  <c r="AQ61" i="9"/>
  <c r="AO61" i="9"/>
  <c r="AS60" i="9"/>
  <c r="AQ60" i="9"/>
  <c r="AO60" i="9"/>
  <c r="AS58" i="9"/>
  <c r="AQ58" i="9"/>
  <c r="AO58" i="9"/>
  <c r="AS57" i="9"/>
  <c r="AQ57" i="9"/>
  <c r="AO57" i="9"/>
  <c r="AS56" i="9"/>
  <c r="AQ56" i="9"/>
  <c r="AO56" i="9"/>
  <c r="AS51" i="9"/>
  <c r="AQ51" i="9"/>
  <c r="AO51" i="9"/>
  <c r="AS50" i="9"/>
  <c r="AQ50" i="9"/>
  <c r="AO50" i="9"/>
  <c r="AS49" i="9"/>
  <c r="AQ49" i="9"/>
  <c r="AO49" i="9"/>
  <c r="AS48" i="9"/>
  <c r="AQ48" i="9"/>
  <c r="AO48" i="9"/>
  <c r="AS47" i="9"/>
  <c r="AQ47" i="9"/>
  <c r="AO47" i="9"/>
  <c r="AS46" i="9"/>
  <c r="AQ46" i="9"/>
  <c r="AO46" i="9"/>
  <c r="AS45" i="9"/>
  <c r="AQ45" i="9"/>
  <c r="AO45" i="9"/>
  <c r="AS42" i="9"/>
  <c r="AQ42" i="9"/>
  <c r="AO42" i="9"/>
  <c r="AS41" i="9"/>
  <c r="AQ41" i="9"/>
  <c r="AO41" i="9"/>
  <c r="AS40" i="9"/>
  <c r="AQ40" i="9"/>
  <c r="AO40" i="9"/>
  <c r="AS39" i="9"/>
  <c r="AQ39" i="9"/>
  <c r="AO39" i="9"/>
  <c r="AS38" i="9"/>
  <c r="AQ38" i="9"/>
  <c r="AO38" i="9"/>
  <c r="AS37" i="9"/>
  <c r="AQ37" i="9"/>
  <c r="AO37" i="9"/>
  <c r="AS36" i="9"/>
  <c r="AQ36" i="9"/>
  <c r="AO36" i="9"/>
  <c r="AS31" i="9"/>
  <c r="AQ31" i="9"/>
  <c r="AO31" i="9"/>
  <c r="AS30" i="9"/>
  <c r="AQ30" i="9"/>
  <c r="AO30" i="9"/>
  <c r="AS29" i="9"/>
  <c r="AQ29" i="9"/>
  <c r="AO29" i="9"/>
  <c r="AS26" i="9"/>
  <c r="AS27" i="9" s="1"/>
  <c r="AS171" i="9" s="1"/>
  <c r="AQ26" i="9"/>
  <c r="AQ27" i="9" s="1"/>
  <c r="AQ171" i="9" s="1"/>
  <c r="AO26" i="9"/>
  <c r="AO27" i="9" s="1"/>
  <c r="AO171" i="9" s="1"/>
  <c r="AO12" i="9"/>
  <c r="AQ12" i="9"/>
  <c r="AS12" i="9"/>
  <c r="AO13" i="9"/>
  <c r="AQ13" i="9"/>
  <c r="AS13" i="9"/>
  <c r="AO14" i="9"/>
  <c r="AQ14" i="9"/>
  <c r="AS14" i="9"/>
  <c r="AO15" i="9"/>
  <c r="AQ15" i="9"/>
  <c r="AS15" i="9"/>
  <c r="AO16" i="9"/>
  <c r="AQ16" i="9"/>
  <c r="AS16" i="9"/>
  <c r="AO17" i="9"/>
  <c r="AQ17" i="9"/>
  <c r="AS17" i="9"/>
  <c r="AO18" i="9"/>
  <c r="AQ18" i="9"/>
  <c r="AS18" i="9"/>
  <c r="AO19" i="9"/>
  <c r="AQ19" i="9"/>
  <c r="AS19" i="9"/>
  <c r="AO20" i="9"/>
  <c r="AQ20" i="9"/>
  <c r="AS20" i="9"/>
  <c r="AO21" i="9"/>
  <c r="AQ21" i="9"/>
  <c r="AS21" i="9"/>
  <c r="AO22" i="9"/>
  <c r="AQ22" i="9"/>
  <c r="AS22" i="9"/>
  <c r="AS11" i="9"/>
  <c r="AQ11" i="9"/>
  <c r="AO11" i="9"/>
  <c r="AS113" i="9"/>
  <c r="AQ113" i="9"/>
  <c r="AO113" i="9"/>
  <c r="AS95" i="9"/>
  <c r="AQ95" i="9"/>
  <c r="AO95" i="9"/>
  <c r="O148" i="9" l="1"/>
  <c r="AU190" i="9"/>
  <c r="J166" i="9"/>
  <c r="J187" i="9" s="1"/>
  <c r="O144" i="9"/>
  <c r="O143" i="9"/>
  <c r="AO140" i="9"/>
  <c r="AO32" i="9"/>
  <c r="AO172" i="9" s="1"/>
  <c r="AS99" i="9"/>
  <c r="AS182" i="9" s="1"/>
  <c r="AO59" i="9"/>
  <c r="AO176" i="9" s="1"/>
  <c r="AQ69" i="9"/>
  <c r="AQ177" i="9" s="1"/>
  <c r="AO87" i="9"/>
  <c r="AO180" i="9" s="1"/>
  <c r="AO112" i="9"/>
  <c r="AO184" i="9" s="1"/>
  <c r="AQ32" i="9"/>
  <c r="AQ172" i="9" s="1"/>
  <c r="AQ112" i="9"/>
  <c r="AQ184" i="9" s="1"/>
  <c r="AO94" i="9"/>
  <c r="AO181" i="9" s="1"/>
  <c r="AS140" i="9"/>
  <c r="AO23" i="9"/>
  <c r="AO169" i="9" s="1"/>
  <c r="AS43" i="9"/>
  <c r="AS174" i="9" s="1"/>
  <c r="AS78" i="9"/>
  <c r="AS178" i="9" s="1"/>
  <c r="AS136" i="9"/>
  <c r="AS141" i="9" s="1"/>
  <c r="AS186" i="9" s="1"/>
  <c r="AS23" i="9"/>
  <c r="AS169" i="9" s="1"/>
  <c r="AS32" i="9"/>
  <c r="AS52" i="9"/>
  <c r="AS175" i="9" s="1"/>
  <c r="AS87" i="9"/>
  <c r="AS180" i="9" s="1"/>
  <c r="AQ87" i="9"/>
  <c r="AQ180" i="9" s="1"/>
  <c r="AQ99" i="9"/>
  <c r="AQ182" i="9" s="1"/>
  <c r="AQ94" i="9"/>
  <c r="AQ181" i="9" s="1"/>
  <c r="AO43" i="9"/>
  <c r="AO174" i="9" s="1"/>
  <c r="AO78" i="9"/>
  <c r="AO178" i="9" s="1"/>
  <c r="AQ43" i="9"/>
  <c r="AQ174" i="9" s="1"/>
  <c r="AO69" i="9"/>
  <c r="AO177" i="9" s="1"/>
  <c r="AS94" i="9"/>
  <c r="AS181" i="9" s="1"/>
  <c r="AO52" i="9"/>
  <c r="AO175" i="9" s="1"/>
  <c r="AQ59" i="9"/>
  <c r="AQ176" i="9" s="1"/>
  <c r="AQ78" i="9"/>
  <c r="AQ178" i="9" s="1"/>
  <c r="AS112" i="9"/>
  <c r="AS184" i="9" s="1"/>
  <c r="AO136" i="9"/>
  <c r="AQ23" i="9"/>
  <c r="AQ169" i="9" s="1"/>
  <c r="AQ52" i="9"/>
  <c r="AQ175" i="9" s="1"/>
  <c r="AS59" i="9"/>
  <c r="AS176" i="9" s="1"/>
  <c r="AS69" i="9"/>
  <c r="AS177" i="9" s="1"/>
  <c r="AO99" i="9"/>
  <c r="AO182" i="9" s="1"/>
  <c r="AQ136" i="9"/>
  <c r="AQ140" i="9"/>
  <c r="AM139" i="9"/>
  <c r="AK139" i="9"/>
  <c r="AI139" i="9"/>
  <c r="AM138" i="9"/>
  <c r="AK138" i="9"/>
  <c r="AI138" i="9"/>
  <c r="AM135" i="9"/>
  <c r="AK135" i="9"/>
  <c r="AI135" i="9"/>
  <c r="AM134" i="9"/>
  <c r="AK134" i="9"/>
  <c r="AI134" i="9"/>
  <c r="AM133" i="9"/>
  <c r="AK133" i="9"/>
  <c r="AI133" i="9"/>
  <c r="AM132" i="9"/>
  <c r="AK132" i="9"/>
  <c r="AI132" i="9"/>
  <c r="AM131" i="9"/>
  <c r="AK131" i="9"/>
  <c r="AI131" i="9"/>
  <c r="AM130" i="9"/>
  <c r="AK130" i="9"/>
  <c r="AI130" i="9"/>
  <c r="AM129" i="9"/>
  <c r="AK129" i="9"/>
  <c r="AI129" i="9"/>
  <c r="AM128" i="9"/>
  <c r="AK128" i="9"/>
  <c r="AI128" i="9"/>
  <c r="AM127" i="9"/>
  <c r="AK127" i="9"/>
  <c r="AI127" i="9"/>
  <c r="AM126" i="9"/>
  <c r="AK126" i="9"/>
  <c r="AI126" i="9"/>
  <c r="AM125" i="9"/>
  <c r="AK125" i="9"/>
  <c r="AI125" i="9"/>
  <c r="AM124" i="9"/>
  <c r="AK124" i="9"/>
  <c r="AI124" i="9"/>
  <c r="AM123" i="9"/>
  <c r="AK123" i="9"/>
  <c r="AI123" i="9"/>
  <c r="AM122" i="9"/>
  <c r="AK122" i="9"/>
  <c r="AI122" i="9"/>
  <c r="AM121" i="9"/>
  <c r="AK121" i="9"/>
  <c r="AI121" i="9"/>
  <c r="AM120" i="9"/>
  <c r="AK120" i="9"/>
  <c r="AI120" i="9"/>
  <c r="AM119" i="9"/>
  <c r="AK119" i="9"/>
  <c r="AI119" i="9"/>
  <c r="AM114" i="9"/>
  <c r="AM115" i="9" s="1"/>
  <c r="AM185" i="9" s="1"/>
  <c r="AK114" i="9"/>
  <c r="AK115" i="9" s="1"/>
  <c r="AK185" i="9" s="1"/>
  <c r="AI114" i="9"/>
  <c r="AI115" i="9" s="1"/>
  <c r="AI185" i="9" s="1"/>
  <c r="AM113" i="9"/>
  <c r="AK113" i="9"/>
  <c r="AI113" i="9"/>
  <c r="AM111" i="9"/>
  <c r="AK111" i="9"/>
  <c r="AI111" i="9"/>
  <c r="AM110" i="9"/>
  <c r="AK110" i="9"/>
  <c r="AI110" i="9"/>
  <c r="AM109" i="9"/>
  <c r="AK109" i="9"/>
  <c r="AI109" i="9"/>
  <c r="AM108" i="9"/>
  <c r="AK108" i="9"/>
  <c r="AI108" i="9"/>
  <c r="AM107" i="9"/>
  <c r="AK107" i="9"/>
  <c r="AI107" i="9"/>
  <c r="AM106" i="9"/>
  <c r="AK106" i="9"/>
  <c r="AI106" i="9"/>
  <c r="AM105" i="9"/>
  <c r="AK105" i="9"/>
  <c r="AI105" i="9"/>
  <c r="AM104" i="9"/>
  <c r="AK104" i="9"/>
  <c r="AI104" i="9"/>
  <c r="AM103" i="9"/>
  <c r="AK103" i="9"/>
  <c r="AI103" i="9"/>
  <c r="AM98" i="9"/>
  <c r="AK98" i="9"/>
  <c r="AI98" i="9"/>
  <c r="AM97" i="9"/>
  <c r="AK97" i="9"/>
  <c r="AI97" i="9"/>
  <c r="AM96" i="9"/>
  <c r="AK96" i="9"/>
  <c r="AI96" i="9"/>
  <c r="AM95" i="9"/>
  <c r="AK95" i="9"/>
  <c r="AI95" i="9"/>
  <c r="AM93" i="9"/>
  <c r="AK93" i="9"/>
  <c r="AI93" i="9"/>
  <c r="AM92" i="9"/>
  <c r="AK92" i="9"/>
  <c r="AI92" i="9"/>
  <c r="AM91" i="9"/>
  <c r="AK91" i="9"/>
  <c r="AI91" i="9"/>
  <c r="AM90" i="9"/>
  <c r="AK90" i="9"/>
  <c r="AI90" i="9"/>
  <c r="AM89" i="9"/>
  <c r="AK89" i="9"/>
  <c r="AI89" i="9"/>
  <c r="AM86" i="9"/>
  <c r="AK86" i="9"/>
  <c r="AI86" i="9"/>
  <c r="AM85" i="9"/>
  <c r="AK85" i="9"/>
  <c r="AI85" i="9"/>
  <c r="AM84" i="9"/>
  <c r="AK84" i="9"/>
  <c r="AI84" i="9"/>
  <c r="AM83" i="9"/>
  <c r="AK83" i="9"/>
  <c r="AI83" i="9"/>
  <c r="AM82" i="9"/>
  <c r="AK82" i="9"/>
  <c r="AI82" i="9"/>
  <c r="AM81" i="9"/>
  <c r="AK81" i="9"/>
  <c r="AI81" i="9"/>
  <c r="AM77" i="9"/>
  <c r="AK77" i="9"/>
  <c r="AI77" i="9"/>
  <c r="AM76" i="9"/>
  <c r="AK76" i="9"/>
  <c r="AI76" i="9"/>
  <c r="AM75" i="9"/>
  <c r="AK75" i="9"/>
  <c r="AI75" i="9"/>
  <c r="AM74" i="9"/>
  <c r="AK74" i="9"/>
  <c r="AI74" i="9"/>
  <c r="AM73" i="9"/>
  <c r="AK73" i="9"/>
  <c r="AI73" i="9"/>
  <c r="AM72" i="9"/>
  <c r="AK72" i="9"/>
  <c r="AI72" i="9"/>
  <c r="AM68" i="9"/>
  <c r="AK68" i="9"/>
  <c r="AI68" i="9"/>
  <c r="AM67" i="9"/>
  <c r="AK67" i="9"/>
  <c r="AI67" i="9"/>
  <c r="AM66" i="9"/>
  <c r="AK66" i="9"/>
  <c r="AI66" i="9"/>
  <c r="AM65" i="9"/>
  <c r="AK65" i="9"/>
  <c r="AI65" i="9"/>
  <c r="AM64" i="9"/>
  <c r="AK64" i="9"/>
  <c r="AI64" i="9"/>
  <c r="AM63" i="9"/>
  <c r="AK63" i="9"/>
  <c r="AI63" i="9"/>
  <c r="AM62" i="9"/>
  <c r="AK62" i="9"/>
  <c r="AI62" i="9"/>
  <c r="AM61" i="9"/>
  <c r="AK61" i="9"/>
  <c r="AI61" i="9"/>
  <c r="AM60" i="9"/>
  <c r="AK60" i="9"/>
  <c r="AI60" i="9"/>
  <c r="AM58" i="9"/>
  <c r="AK58" i="9"/>
  <c r="AI58" i="9"/>
  <c r="AM57" i="9"/>
  <c r="AK57" i="9"/>
  <c r="AI57" i="9"/>
  <c r="AM56" i="9"/>
  <c r="AK56" i="9"/>
  <c r="AI56" i="9"/>
  <c r="AM51" i="9"/>
  <c r="AK51" i="9"/>
  <c r="AI51" i="9"/>
  <c r="AM50" i="9"/>
  <c r="AK50" i="9"/>
  <c r="AI50" i="9"/>
  <c r="AM49" i="9"/>
  <c r="AK49" i="9"/>
  <c r="AI49" i="9"/>
  <c r="AM48" i="9"/>
  <c r="AK48" i="9"/>
  <c r="AI48" i="9"/>
  <c r="AM47" i="9"/>
  <c r="AK47" i="9"/>
  <c r="AI47" i="9"/>
  <c r="AM46" i="9"/>
  <c r="AK46" i="9"/>
  <c r="AI46" i="9"/>
  <c r="AM45" i="9"/>
  <c r="AK45" i="9"/>
  <c r="AI45" i="9"/>
  <c r="AM42" i="9"/>
  <c r="AK42" i="9"/>
  <c r="AI42" i="9"/>
  <c r="AM41" i="9"/>
  <c r="AK41" i="9"/>
  <c r="AI41" i="9"/>
  <c r="AM40" i="9"/>
  <c r="AK40" i="9"/>
  <c r="AI40" i="9"/>
  <c r="AM39" i="9"/>
  <c r="AK39" i="9"/>
  <c r="AI39" i="9"/>
  <c r="AM38" i="9"/>
  <c r="AK38" i="9"/>
  <c r="AI38" i="9"/>
  <c r="AM37" i="9"/>
  <c r="AK37" i="9"/>
  <c r="AI37" i="9"/>
  <c r="AM36" i="9"/>
  <c r="AK36" i="9"/>
  <c r="AI36" i="9"/>
  <c r="AM31" i="9"/>
  <c r="AK31" i="9"/>
  <c r="AI31" i="9"/>
  <c r="AM30" i="9"/>
  <c r="AK30" i="9"/>
  <c r="AI30" i="9"/>
  <c r="AM29" i="9"/>
  <c r="AK29" i="9"/>
  <c r="AI29" i="9"/>
  <c r="AM26" i="9"/>
  <c r="AM27" i="9" s="1"/>
  <c r="AM171" i="9" s="1"/>
  <c r="AK26" i="9"/>
  <c r="AK27" i="9" s="1"/>
  <c r="AK171" i="9" s="1"/>
  <c r="AI26" i="9"/>
  <c r="AI27" i="9" s="1"/>
  <c r="AI171" i="9" s="1"/>
  <c r="AI12" i="9"/>
  <c r="AK12" i="9"/>
  <c r="AM12" i="9"/>
  <c r="AI13" i="9"/>
  <c r="AK13" i="9"/>
  <c r="AM13" i="9"/>
  <c r="AI14" i="9"/>
  <c r="AK14" i="9"/>
  <c r="AM14" i="9"/>
  <c r="AI15" i="9"/>
  <c r="AK15" i="9"/>
  <c r="AM15" i="9"/>
  <c r="AI16" i="9"/>
  <c r="AK16" i="9"/>
  <c r="AM16" i="9"/>
  <c r="AI17" i="9"/>
  <c r="AK17" i="9"/>
  <c r="AM17" i="9"/>
  <c r="AI18" i="9"/>
  <c r="AK18" i="9"/>
  <c r="AM18" i="9"/>
  <c r="AI19" i="9"/>
  <c r="AK19" i="9"/>
  <c r="AM19" i="9"/>
  <c r="AI20" i="9"/>
  <c r="AK20" i="9"/>
  <c r="AM20" i="9"/>
  <c r="AI21" i="9"/>
  <c r="AK21" i="9"/>
  <c r="AM21" i="9"/>
  <c r="AI22" i="9"/>
  <c r="AK22" i="9"/>
  <c r="AM22" i="9"/>
  <c r="AM11" i="9"/>
  <c r="AK11" i="9"/>
  <c r="AI11" i="9"/>
  <c r="AO141" i="9" l="1"/>
  <c r="AO186" i="9" s="1"/>
  <c r="M166" i="9"/>
  <c r="M187" i="9" s="1"/>
  <c r="CC187" i="9"/>
  <c r="CC189" i="9" s="1"/>
  <c r="CA166" i="9"/>
  <c r="CA187" i="9" s="1"/>
  <c r="CA189" i="9" s="1"/>
  <c r="BY166" i="9"/>
  <c r="BY187" i="9" s="1"/>
  <c r="BY189" i="9" s="1"/>
  <c r="AO33" i="9"/>
  <c r="AO170" i="9" s="1"/>
  <c r="AS33" i="9"/>
  <c r="AS170" i="9" s="1"/>
  <c r="AS172" i="9"/>
  <c r="AU191" i="9"/>
  <c r="AU192" i="9" s="1"/>
  <c r="O166" i="9"/>
  <c r="O187" i="9" s="1"/>
  <c r="AQ33" i="9"/>
  <c r="AQ170" i="9" s="1"/>
  <c r="AO116" i="9"/>
  <c r="AO183" i="9" s="1"/>
  <c r="AI32" i="9"/>
  <c r="AK32" i="9"/>
  <c r="AM43" i="9"/>
  <c r="AM174" i="9" s="1"/>
  <c r="AK52" i="9"/>
  <c r="AK175" i="9" s="1"/>
  <c r="AM52" i="9"/>
  <c r="AI59" i="9"/>
  <c r="AI176" i="9" s="1"/>
  <c r="AM59" i="9"/>
  <c r="AM176" i="9" s="1"/>
  <c r="AK69" i="9"/>
  <c r="AK177" i="9" s="1"/>
  <c r="AI78" i="9"/>
  <c r="AI178" i="9" s="1"/>
  <c r="AK78" i="9"/>
  <c r="AK178" i="9" s="1"/>
  <c r="AM87" i="9"/>
  <c r="AM180" i="9" s="1"/>
  <c r="AM99" i="9"/>
  <c r="AM182" i="9" s="1"/>
  <c r="AK112" i="9"/>
  <c r="AK184" i="9" s="1"/>
  <c r="AI136" i="9"/>
  <c r="AK136" i="9"/>
  <c r="AK140" i="9"/>
  <c r="AM23" i="9"/>
  <c r="AM169" i="9" s="1"/>
  <c r="AM32" i="9"/>
  <c r="AM172" i="9" s="1"/>
  <c r="AK43" i="9"/>
  <c r="AK174" i="9" s="1"/>
  <c r="AK87" i="9"/>
  <c r="AK180" i="9" s="1"/>
  <c r="AK99" i="9"/>
  <c r="AK182" i="9" s="1"/>
  <c r="AI140" i="9"/>
  <c r="AI141" i="9" s="1"/>
  <c r="AI186" i="9" s="1"/>
  <c r="AQ141" i="9"/>
  <c r="AQ186" i="9" s="1"/>
  <c r="AQ116" i="9"/>
  <c r="AQ183" i="9" s="1"/>
  <c r="AK59" i="9"/>
  <c r="AK176" i="9" s="1"/>
  <c r="AM69" i="9"/>
  <c r="AM177" i="9" s="1"/>
  <c r="AM78" i="9"/>
  <c r="AM178" i="9" s="1"/>
  <c r="AI94" i="9"/>
  <c r="AI181" i="9" s="1"/>
  <c r="AK23" i="9"/>
  <c r="AK169" i="9" s="1"/>
  <c r="AI69" i="9"/>
  <c r="AI177" i="9" s="1"/>
  <c r="AI112" i="9"/>
  <c r="AI184" i="9" s="1"/>
  <c r="AK94" i="9"/>
  <c r="AK181" i="9" s="1"/>
  <c r="AM112" i="9"/>
  <c r="AM184" i="9" s="1"/>
  <c r="AM140" i="9"/>
  <c r="AI99" i="9"/>
  <c r="AI182" i="9" s="1"/>
  <c r="AI87" i="9"/>
  <c r="AI180" i="9" s="1"/>
  <c r="AM94" i="9"/>
  <c r="AM181" i="9" s="1"/>
  <c r="AM136" i="9"/>
  <c r="AM141" i="9" s="1"/>
  <c r="AM186" i="9" s="1"/>
  <c r="AS100" i="9"/>
  <c r="AS179" i="9" s="1"/>
  <c r="AS53" i="9"/>
  <c r="AS173" i="9" s="1"/>
  <c r="AQ100" i="9"/>
  <c r="AQ179" i="9" s="1"/>
  <c r="AO53" i="9"/>
  <c r="AO173" i="9" s="1"/>
  <c r="AQ53" i="9"/>
  <c r="AQ173" i="9" s="1"/>
  <c r="AS116" i="9"/>
  <c r="AS183" i="9" s="1"/>
  <c r="AO100" i="9"/>
  <c r="AO179" i="9" s="1"/>
  <c r="AI52" i="9"/>
  <c r="AI175" i="9" s="1"/>
  <c r="AI43" i="9"/>
  <c r="AI174" i="9" s="1"/>
  <c r="AI23" i="9"/>
  <c r="AI169" i="9" s="1"/>
  <c r="BY190" i="9" l="1"/>
  <c r="BY191" i="9" s="1"/>
  <c r="BY192" i="9" s="1"/>
  <c r="AO189" i="9"/>
  <c r="AQ189" i="9"/>
  <c r="AS189" i="9"/>
  <c r="AK33" i="9"/>
  <c r="AK170" i="9" s="1"/>
  <c r="AK172" i="9"/>
  <c r="AM53" i="9"/>
  <c r="AM173" i="9" s="1"/>
  <c r="AM175" i="9"/>
  <c r="AI33" i="9"/>
  <c r="AI170" i="9" s="1"/>
  <c r="AI172" i="9"/>
  <c r="AK116" i="9"/>
  <c r="AK183" i="9" s="1"/>
  <c r="AK141" i="9"/>
  <c r="AK186" i="9" s="1"/>
  <c r="AK100" i="9"/>
  <c r="AK179" i="9" s="1"/>
  <c r="AK53" i="9"/>
  <c r="AK173" i="9" s="1"/>
  <c r="AM33" i="9"/>
  <c r="AM170" i="9" s="1"/>
  <c r="AM100" i="9"/>
  <c r="AM179" i="9" s="1"/>
  <c r="AI53" i="9"/>
  <c r="AI173" i="9" s="1"/>
  <c r="AM116" i="9"/>
  <c r="AM183" i="9" s="1"/>
  <c r="AI116" i="9"/>
  <c r="AI183" i="9" s="1"/>
  <c r="AI100" i="9"/>
  <c r="AI179" i="9" s="1"/>
  <c r="AM189" i="9" l="1"/>
  <c r="AI189" i="9"/>
  <c r="AK189" i="9"/>
  <c r="AO190" i="9"/>
  <c r="AO191" i="9" l="1"/>
  <c r="AO192" i="9" s="1"/>
  <c r="H77" i="9" l="1"/>
  <c r="H76" i="9"/>
  <c r="H75" i="9"/>
  <c r="H74" i="9"/>
  <c r="H73" i="9"/>
  <c r="H72" i="9"/>
  <c r="H81" i="9"/>
  <c r="H82" i="9"/>
  <c r="H83" i="9"/>
  <c r="C186" i="9"/>
  <c r="C185" i="9"/>
  <c r="C184" i="9"/>
  <c r="C183" i="9"/>
  <c r="C182" i="9"/>
  <c r="C181" i="9"/>
  <c r="C180" i="9"/>
  <c r="C179" i="9"/>
  <c r="C178" i="9"/>
  <c r="C177" i="9"/>
  <c r="C176" i="9"/>
  <c r="C175" i="9"/>
  <c r="C174" i="9"/>
  <c r="C172" i="9"/>
  <c r="C171" i="9"/>
  <c r="C173" i="9"/>
  <c r="C170" i="9"/>
  <c r="C169" i="9"/>
  <c r="W11" i="9"/>
  <c r="Y11" i="9"/>
  <c r="AA11" i="9"/>
  <c r="AC11" i="9"/>
  <c r="AE11" i="9"/>
  <c r="AG11" i="9"/>
  <c r="W12" i="9"/>
  <c r="Y12" i="9"/>
  <c r="AA12" i="9"/>
  <c r="AC12" i="9"/>
  <c r="AE12" i="9"/>
  <c r="AG12" i="9"/>
  <c r="W13" i="9"/>
  <c r="Y13" i="9"/>
  <c r="AA13" i="9"/>
  <c r="AC13" i="9"/>
  <c r="AE13" i="9"/>
  <c r="AG13" i="9"/>
  <c r="W14" i="9"/>
  <c r="Y14" i="9"/>
  <c r="AA14" i="9"/>
  <c r="AC14" i="9"/>
  <c r="AE14" i="9"/>
  <c r="AG14" i="9"/>
  <c r="W15" i="9"/>
  <c r="Y15" i="9"/>
  <c r="AA15" i="9"/>
  <c r="AC15" i="9"/>
  <c r="AE15" i="9"/>
  <c r="AG15" i="9"/>
  <c r="W16" i="9"/>
  <c r="Y16" i="9"/>
  <c r="AA16" i="9"/>
  <c r="AC16" i="9"/>
  <c r="AE16" i="9"/>
  <c r="AG16" i="9"/>
  <c r="W17" i="9"/>
  <c r="Y17" i="9"/>
  <c r="AA17" i="9"/>
  <c r="AC17" i="9"/>
  <c r="AE17" i="9"/>
  <c r="AG17" i="9"/>
  <c r="W18" i="9"/>
  <c r="Y18" i="9"/>
  <c r="AA18" i="9"/>
  <c r="AC18" i="9"/>
  <c r="AE18" i="9"/>
  <c r="AG18" i="9"/>
  <c r="W19" i="9"/>
  <c r="Y19" i="9"/>
  <c r="AA19" i="9"/>
  <c r="AC19" i="9"/>
  <c r="AE19" i="9"/>
  <c r="AG19" i="9"/>
  <c r="W20" i="9"/>
  <c r="Y20" i="9"/>
  <c r="AA20" i="9"/>
  <c r="AC20" i="9"/>
  <c r="AE20" i="9"/>
  <c r="AG20" i="9"/>
  <c r="W21" i="9"/>
  <c r="Y21" i="9"/>
  <c r="AA21" i="9"/>
  <c r="AC21" i="9"/>
  <c r="AE21" i="9"/>
  <c r="AG21" i="9"/>
  <c r="W22" i="9"/>
  <c r="Y22" i="9"/>
  <c r="AA22" i="9"/>
  <c r="AC22" i="9"/>
  <c r="AE22" i="9"/>
  <c r="AG22" i="9"/>
  <c r="W26" i="9"/>
  <c r="W27" i="9" s="1"/>
  <c r="W171" i="9" s="1"/>
  <c r="Y26" i="9"/>
  <c r="Y27" i="9" s="1"/>
  <c r="Y171" i="9" s="1"/>
  <c r="AA26" i="9"/>
  <c r="AA27" i="9" s="1"/>
  <c r="AA171" i="9" s="1"/>
  <c r="AC26" i="9"/>
  <c r="AC27" i="9" s="1"/>
  <c r="AC171" i="9" s="1"/>
  <c r="AE26" i="9"/>
  <c r="AE27" i="9" s="1"/>
  <c r="AE171" i="9" s="1"/>
  <c r="AG26" i="9"/>
  <c r="AG27" i="9" s="1"/>
  <c r="AG171" i="9" s="1"/>
  <c r="W29" i="9"/>
  <c r="Y29" i="9"/>
  <c r="AA29" i="9"/>
  <c r="AC29" i="9"/>
  <c r="AE29" i="9"/>
  <c r="AG29" i="9"/>
  <c r="W30" i="9"/>
  <c r="Y30" i="9"/>
  <c r="AA30" i="9"/>
  <c r="AC30" i="9"/>
  <c r="AE30" i="9"/>
  <c r="AG30" i="9"/>
  <c r="W31" i="9"/>
  <c r="Y31" i="9"/>
  <c r="AA31" i="9"/>
  <c r="AC31" i="9"/>
  <c r="AE31" i="9"/>
  <c r="AG31" i="9"/>
  <c r="W36" i="9"/>
  <c r="Y36" i="9"/>
  <c r="AA36" i="9"/>
  <c r="AC36" i="9"/>
  <c r="AE36" i="9"/>
  <c r="AG36" i="9"/>
  <c r="W37" i="9"/>
  <c r="Y37" i="9"/>
  <c r="AA37" i="9"/>
  <c r="AC37" i="9"/>
  <c r="AE37" i="9"/>
  <c r="AG37" i="9"/>
  <c r="W38" i="9"/>
  <c r="Y38" i="9"/>
  <c r="AA38" i="9"/>
  <c r="AC38" i="9"/>
  <c r="AE38" i="9"/>
  <c r="AG38" i="9"/>
  <c r="W39" i="9"/>
  <c r="Y39" i="9"/>
  <c r="AA39" i="9"/>
  <c r="AC39" i="9"/>
  <c r="AE39" i="9"/>
  <c r="AG39" i="9"/>
  <c r="W40" i="9"/>
  <c r="Y40" i="9"/>
  <c r="AA40" i="9"/>
  <c r="AC40" i="9"/>
  <c r="AE40" i="9"/>
  <c r="AG40" i="9"/>
  <c r="W41" i="9"/>
  <c r="Y41" i="9"/>
  <c r="AA41" i="9"/>
  <c r="AC41" i="9"/>
  <c r="AE41" i="9"/>
  <c r="AG41" i="9"/>
  <c r="W42" i="9"/>
  <c r="Y42" i="9"/>
  <c r="AA42" i="9"/>
  <c r="AC42" i="9"/>
  <c r="AE42" i="9"/>
  <c r="AG42" i="9"/>
  <c r="W45" i="9"/>
  <c r="Y45" i="9"/>
  <c r="AA45" i="9"/>
  <c r="AC45" i="9"/>
  <c r="AE45" i="9"/>
  <c r="AG45" i="9"/>
  <c r="W46" i="9"/>
  <c r="Y46" i="9"/>
  <c r="AA46" i="9"/>
  <c r="AC46" i="9"/>
  <c r="AE46" i="9"/>
  <c r="AG46" i="9"/>
  <c r="W47" i="9"/>
  <c r="Y47" i="9"/>
  <c r="AA47" i="9"/>
  <c r="AC47" i="9"/>
  <c r="AE47" i="9"/>
  <c r="AG47" i="9"/>
  <c r="W48" i="9"/>
  <c r="Y48" i="9"/>
  <c r="AA48" i="9"/>
  <c r="AC48" i="9"/>
  <c r="AE48" i="9"/>
  <c r="AG48" i="9"/>
  <c r="W49" i="9"/>
  <c r="Y49" i="9"/>
  <c r="AA49" i="9"/>
  <c r="AC49" i="9"/>
  <c r="AE49" i="9"/>
  <c r="AG49" i="9"/>
  <c r="W50" i="9"/>
  <c r="Y50" i="9"/>
  <c r="AA50" i="9"/>
  <c r="AC50" i="9"/>
  <c r="AE50" i="9"/>
  <c r="AG50" i="9"/>
  <c r="W51" i="9"/>
  <c r="Y51" i="9"/>
  <c r="AA51" i="9"/>
  <c r="AC51" i="9"/>
  <c r="AE51" i="9"/>
  <c r="AG51" i="9"/>
  <c r="W56" i="9"/>
  <c r="Y56" i="9"/>
  <c r="AA56" i="9"/>
  <c r="AC56" i="9"/>
  <c r="AE56" i="9"/>
  <c r="AG56" i="9"/>
  <c r="W57" i="9"/>
  <c r="Y57" i="9"/>
  <c r="AA57" i="9"/>
  <c r="AC57" i="9"/>
  <c r="AE57" i="9"/>
  <c r="AG57" i="9"/>
  <c r="W58" i="9"/>
  <c r="Y58" i="9"/>
  <c r="AA58" i="9"/>
  <c r="AC58" i="9"/>
  <c r="AE58" i="9"/>
  <c r="AG58" i="9"/>
  <c r="W62" i="9"/>
  <c r="Y62" i="9"/>
  <c r="AA62" i="9"/>
  <c r="AC62" i="9"/>
  <c r="AE62" i="9"/>
  <c r="AG62" i="9"/>
  <c r="W63" i="9"/>
  <c r="Y63" i="9"/>
  <c r="AA63" i="9"/>
  <c r="AC63" i="9"/>
  <c r="AE63" i="9"/>
  <c r="AG63" i="9"/>
  <c r="W64" i="9"/>
  <c r="Y64" i="9"/>
  <c r="AA64" i="9"/>
  <c r="AC64" i="9"/>
  <c r="AE64" i="9"/>
  <c r="AG64" i="9"/>
  <c r="W65" i="9"/>
  <c r="Y65" i="9"/>
  <c r="AA65" i="9"/>
  <c r="AC65" i="9"/>
  <c r="AE65" i="9"/>
  <c r="AG65" i="9"/>
  <c r="W66" i="9"/>
  <c r="Y66" i="9"/>
  <c r="AA66" i="9"/>
  <c r="AC66" i="9"/>
  <c r="AE66" i="9"/>
  <c r="AG66" i="9"/>
  <c r="W67" i="9"/>
  <c r="Y67" i="9"/>
  <c r="AA67" i="9"/>
  <c r="AC67" i="9"/>
  <c r="AE67" i="9"/>
  <c r="AG67" i="9"/>
  <c r="W68" i="9"/>
  <c r="Y68" i="9"/>
  <c r="AA68" i="9"/>
  <c r="AC68" i="9"/>
  <c r="AE68" i="9"/>
  <c r="AG68" i="9"/>
  <c r="W72" i="9"/>
  <c r="Y72" i="9"/>
  <c r="AA72" i="9"/>
  <c r="AC72" i="9"/>
  <c r="AE72" i="9"/>
  <c r="AG72" i="9"/>
  <c r="W73" i="9"/>
  <c r="Y73" i="9"/>
  <c r="AA73" i="9"/>
  <c r="AC73" i="9"/>
  <c r="AE73" i="9"/>
  <c r="AG73" i="9"/>
  <c r="W74" i="9"/>
  <c r="Y74" i="9"/>
  <c r="AA74" i="9"/>
  <c r="AC74" i="9"/>
  <c r="AE74" i="9"/>
  <c r="AG74" i="9"/>
  <c r="W75" i="9"/>
  <c r="Y75" i="9"/>
  <c r="AA75" i="9"/>
  <c r="AC75" i="9"/>
  <c r="AE75" i="9"/>
  <c r="AG75" i="9"/>
  <c r="W76" i="9"/>
  <c r="Y76" i="9"/>
  <c r="AA76" i="9"/>
  <c r="AC76" i="9"/>
  <c r="AE76" i="9"/>
  <c r="AG76" i="9"/>
  <c r="W77" i="9"/>
  <c r="Y77" i="9"/>
  <c r="AA77" i="9"/>
  <c r="AC77" i="9"/>
  <c r="AE77" i="9"/>
  <c r="AG77" i="9"/>
  <c r="W81" i="9"/>
  <c r="Y81" i="9"/>
  <c r="AA81" i="9"/>
  <c r="AC81" i="9"/>
  <c r="AE81" i="9"/>
  <c r="AG81" i="9"/>
  <c r="W82" i="9"/>
  <c r="Y82" i="9"/>
  <c r="AA82" i="9"/>
  <c r="AC82" i="9"/>
  <c r="AE82" i="9"/>
  <c r="AG82" i="9"/>
  <c r="W83" i="9"/>
  <c r="Y83" i="9"/>
  <c r="AA83" i="9"/>
  <c r="AC83" i="9"/>
  <c r="AE83" i="9"/>
  <c r="AG83" i="9"/>
  <c r="W84" i="9"/>
  <c r="Y84" i="9"/>
  <c r="AA84" i="9"/>
  <c r="AC84" i="9"/>
  <c r="AE84" i="9"/>
  <c r="AG84" i="9"/>
  <c r="W85" i="9"/>
  <c r="Y85" i="9"/>
  <c r="AA85" i="9"/>
  <c r="AC85" i="9"/>
  <c r="AE85" i="9"/>
  <c r="AG85" i="9"/>
  <c r="W86" i="9"/>
  <c r="Y86" i="9"/>
  <c r="AA86" i="9"/>
  <c r="AC86" i="9"/>
  <c r="AE86" i="9"/>
  <c r="AG86" i="9"/>
  <c r="W89" i="9"/>
  <c r="Y89" i="9"/>
  <c r="AA89" i="9"/>
  <c r="AC89" i="9"/>
  <c r="AE89" i="9"/>
  <c r="AG89" i="9"/>
  <c r="W90" i="9"/>
  <c r="Y90" i="9"/>
  <c r="AA90" i="9"/>
  <c r="AC90" i="9"/>
  <c r="AE90" i="9"/>
  <c r="AG90" i="9"/>
  <c r="W91" i="9"/>
  <c r="Y91" i="9"/>
  <c r="AA91" i="9"/>
  <c r="AC91" i="9"/>
  <c r="AE91" i="9"/>
  <c r="AG91" i="9"/>
  <c r="W92" i="9"/>
  <c r="Y92" i="9"/>
  <c r="AA92" i="9"/>
  <c r="AC92" i="9"/>
  <c r="AE92" i="9"/>
  <c r="AG92" i="9"/>
  <c r="W93" i="9"/>
  <c r="Y93" i="9"/>
  <c r="AA93" i="9"/>
  <c r="AC93" i="9"/>
  <c r="AE93" i="9"/>
  <c r="AG93" i="9"/>
  <c r="W96" i="9"/>
  <c r="Y96" i="9"/>
  <c r="AA96" i="9"/>
  <c r="AC96" i="9"/>
  <c r="AE96" i="9"/>
  <c r="AG96" i="9"/>
  <c r="W97" i="9"/>
  <c r="Y97" i="9"/>
  <c r="AA97" i="9"/>
  <c r="AC97" i="9"/>
  <c r="AE97" i="9"/>
  <c r="AG97" i="9"/>
  <c r="W98" i="9"/>
  <c r="Y98" i="9"/>
  <c r="AA98" i="9"/>
  <c r="AC98" i="9"/>
  <c r="AE98" i="9"/>
  <c r="AG98" i="9"/>
  <c r="W103" i="9"/>
  <c r="Y103" i="9"/>
  <c r="AA103" i="9"/>
  <c r="AC103" i="9"/>
  <c r="AE103" i="9"/>
  <c r="AG103" i="9"/>
  <c r="W104" i="9"/>
  <c r="Y104" i="9"/>
  <c r="AA104" i="9"/>
  <c r="AC104" i="9"/>
  <c r="AE104" i="9"/>
  <c r="AG104" i="9"/>
  <c r="W105" i="9"/>
  <c r="Y105" i="9"/>
  <c r="AA105" i="9"/>
  <c r="AC105" i="9"/>
  <c r="AE105" i="9"/>
  <c r="AG105" i="9"/>
  <c r="W106" i="9"/>
  <c r="Y106" i="9"/>
  <c r="AA106" i="9"/>
  <c r="AC106" i="9"/>
  <c r="AE106" i="9"/>
  <c r="AG106" i="9"/>
  <c r="W107" i="9"/>
  <c r="Y107" i="9"/>
  <c r="AA107" i="9"/>
  <c r="AC107" i="9"/>
  <c r="AE107" i="9"/>
  <c r="AG107" i="9"/>
  <c r="W108" i="9"/>
  <c r="Y108" i="9"/>
  <c r="AA108" i="9"/>
  <c r="AC108" i="9"/>
  <c r="AE108" i="9"/>
  <c r="AG108" i="9"/>
  <c r="W109" i="9"/>
  <c r="Y109" i="9"/>
  <c r="AA109" i="9"/>
  <c r="AC109" i="9"/>
  <c r="AE109" i="9"/>
  <c r="AG109" i="9"/>
  <c r="W110" i="9"/>
  <c r="Y110" i="9"/>
  <c r="AA110" i="9"/>
  <c r="AC110" i="9"/>
  <c r="AE110" i="9"/>
  <c r="AG110" i="9"/>
  <c r="W111" i="9"/>
  <c r="Y111" i="9"/>
  <c r="AA111" i="9"/>
  <c r="AC111" i="9"/>
  <c r="AE111" i="9"/>
  <c r="AG111" i="9"/>
  <c r="W114" i="9"/>
  <c r="W115" i="9" s="1"/>
  <c r="W185" i="9" s="1"/>
  <c r="Y114" i="9"/>
  <c r="Y115" i="9" s="1"/>
  <c r="Y185" i="9" s="1"/>
  <c r="AA114" i="9"/>
  <c r="AA115" i="9" s="1"/>
  <c r="AA185" i="9" s="1"/>
  <c r="AC114" i="9"/>
  <c r="AC115" i="9" s="1"/>
  <c r="AC185" i="9" s="1"/>
  <c r="AE114" i="9"/>
  <c r="AE115" i="9" s="1"/>
  <c r="AE185" i="9" s="1"/>
  <c r="AG114" i="9"/>
  <c r="AG115" i="9" s="1"/>
  <c r="AG185" i="9" s="1"/>
  <c r="W119" i="9"/>
  <c r="Y119" i="9"/>
  <c r="AA119" i="9"/>
  <c r="AC119" i="9"/>
  <c r="AE119" i="9"/>
  <c r="AG119" i="9"/>
  <c r="W120" i="9"/>
  <c r="Y120" i="9"/>
  <c r="AA120" i="9"/>
  <c r="AC120" i="9"/>
  <c r="AE120" i="9"/>
  <c r="AG120" i="9"/>
  <c r="W121" i="9"/>
  <c r="Y121" i="9"/>
  <c r="AA121" i="9"/>
  <c r="AC121" i="9"/>
  <c r="AE121" i="9"/>
  <c r="AG121" i="9"/>
  <c r="W122" i="9"/>
  <c r="Y122" i="9"/>
  <c r="AA122" i="9"/>
  <c r="AC122" i="9"/>
  <c r="AE122" i="9"/>
  <c r="AG122" i="9"/>
  <c r="W123" i="9"/>
  <c r="Y123" i="9"/>
  <c r="AA123" i="9"/>
  <c r="AC123" i="9"/>
  <c r="AE123" i="9"/>
  <c r="AG123" i="9"/>
  <c r="W124" i="9"/>
  <c r="Y124" i="9"/>
  <c r="AA124" i="9"/>
  <c r="AC124" i="9"/>
  <c r="AE124" i="9"/>
  <c r="AG124" i="9"/>
  <c r="W125" i="9"/>
  <c r="Y125" i="9"/>
  <c r="AA125" i="9"/>
  <c r="AC125" i="9"/>
  <c r="AE125" i="9"/>
  <c r="AG125" i="9"/>
  <c r="W126" i="9"/>
  <c r="Y126" i="9"/>
  <c r="AA126" i="9"/>
  <c r="AC126" i="9"/>
  <c r="AE126" i="9"/>
  <c r="AG126" i="9"/>
  <c r="W127" i="9"/>
  <c r="Y127" i="9"/>
  <c r="AA127" i="9"/>
  <c r="AC127" i="9"/>
  <c r="AE127" i="9"/>
  <c r="AG127" i="9"/>
  <c r="W128" i="9"/>
  <c r="Y128" i="9"/>
  <c r="AA128" i="9"/>
  <c r="AC128" i="9"/>
  <c r="AE128" i="9"/>
  <c r="AG128" i="9"/>
  <c r="W129" i="9"/>
  <c r="Y129" i="9"/>
  <c r="AA129" i="9"/>
  <c r="AC129" i="9"/>
  <c r="AE129" i="9"/>
  <c r="AG129" i="9"/>
  <c r="W130" i="9"/>
  <c r="Y130" i="9"/>
  <c r="AA130" i="9"/>
  <c r="AC130" i="9"/>
  <c r="AE130" i="9"/>
  <c r="AG130" i="9"/>
  <c r="W131" i="9"/>
  <c r="Y131" i="9"/>
  <c r="AA131" i="9"/>
  <c r="AC131" i="9"/>
  <c r="AE131" i="9"/>
  <c r="AG131" i="9"/>
  <c r="W132" i="9"/>
  <c r="Y132" i="9"/>
  <c r="AA132" i="9"/>
  <c r="AC132" i="9"/>
  <c r="AE132" i="9"/>
  <c r="AG132" i="9"/>
  <c r="W133" i="9"/>
  <c r="Y133" i="9"/>
  <c r="AA133" i="9"/>
  <c r="AC133" i="9"/>
  <c r="AE133" i="9"/>
  <c r="AG133" i="9"/>
  <c r="W134" i="9"/>
  <c r="Y134" i="9"/>
  <c r="AA134" i="9"/>
  <c r="AC134" i="9"/>
  <c r="AE134" i="9"/>
  <c r="AG134" i="9"/>
  <c r="W135" i="9"/>
  <c r="Y135" i="9"/>
  <c r="AA135" i="9"/>
  <c r="AC135" i="9"/>
  <c r="AE135" i="9"/>
  <c r="AG135" i="9"/>
  <c r="W138" i="9"/>
  <c r="Y138" i="9"/>
  <c r="AA138" i="9"/>
  <c r="AC138" i="9"/>
  <c r="AE138" i="9"/>
  <c r="AG138" i="9"/>
  <c r="W139" i="9"/>
  <c r="Y139" i="9"/>
  <c r="AA139" i="9"/>
  <c r="AC139" i="9"/>
  <c r="AE139" i="9"/>
  <c r="AG139" i="9"/>
  <c r="H11" i="9"/>
  <c r="Q11" i="9"/>
  <c r="S11" i="9"/>
  <c r="U11" i="9"/>
  <c r="H12" i="9"/>
  <c r="K12" i="9"/>
  <c r="Q12" i="9"/>
  <c r="S12" i="9"/>
  <c r="U12" i="9"/>
  <c r="H13" i="9"/>
  <c r="N13" i="9"/>
  <c r="Q13" i="9"/>
  <c r="S13" i="9"/>
  <c r="U13" i="9"/>
  <c r="H14" i="9"/>
  <c r="N14" i="9"/>
  <c r="Q14" i="9"/>
  <c r="S14" i="9"/>
  <c r="U14" i="9"/>
  <c r="U90" i="9"/>
  <c r="S90" i="9"/>
  <c r="Q90" i="9"/>
  <c r="H90" i="9"/>
  <c r="U89" i="9"/>
  <c r="S89" i="9"/>
  <c r="Q89" i="9"/>
  <c r="N89" i="9"/>
  <c r="H89" i="9"/>
  <c r="U86" i="9"/>
  <c r="S86" i="9"/>
  <c r="Q86" i="9"/>
  <c r="H86" i="9"/>
  <c r="U85" i="9"/>
  <c r="S85" i="9"/>
  <c r="Q85" i="9"/>
  <c r="H85" i="9"/>
  <c r="U84" i="9"/>
  <c r="S84" i="9"/>
  <c r="Q84" i="9"/>
  <c r="J84" i="9" s="1"/>
  <c r="N84" i="9"/>
  <c r="H84" i="9"/>
  <c r="U83" i="9"/>
  <c r="S83" i="9"/>
  <c r="Q83" i="9"/>
  <c r="U82" i="9"/>
  <c r="S82" i="9"/>
  <c r="Q82" i="9"/>
  <c r="J82" i="9" s="1"/>
  <c r="N82" i="9"/>
  <c r="U81" i="9"/>
  <c r="S81" i="9"/>
  <c r="Q81" i="9"/>
  <c r="J81" i="9" s="1"/>
  <c r="L81" i="9"/>
  <c r="U77" i="9"/>
  <c r="S77" i="9"/>
  <c r="Q77" i="9"/>
  <c r="J77" i="9" s="1"/>
  <c r="U76" i="9"/>
  <c r="S76" i="9"/>
  <c r="Q76" i="9"/>
  <c r="U75" i="9"/>
  <c r="S75" i="9"/>
  <c r="Q75" i="9"/>
  <c r="J75" i="9" s="1"/>
  <c r="U74" i="9"/>
  <c r="S74" i="9"/>
  <c r="Q74" i="9"/>
  <c r="N74" i="9"/>
  <c r="U73" i="9"/>
  <c r="S73" i="9"/>
  <c r="Q73" i="9"/>
  <c r="U72" i="9"/>
  <c r="S72" i="9"/>
  <c r="Q72" i="9"/>
  <c r="J72" i="9" s="1"/>
  <c r="L72" i="9"/>
  <c r="U68" i="9"/>
  <c r="S68" i="9"/>
  <c r="Q68" i="9"/>
  <c r="J68" i="9" s="1"/>
  <c r="H68" i="9"/>
  <c r="U67" i="9"/>
  <c r="S67" i="9"/>
  <c r="Q67" i="9"/>
  <c r="J67" i="9" s="1"/>
  <c r="N67" i="9"/>
  <c r="H67" i="9"/>
  <c r="U66" i="9"/>
  <c r="S66" i="9"/>
  <c r="Q66" i="9"/>
  <c r="K66" i="9"/>
  <c r="H66" i="9"/>
  <c r="U65" i="9"/>
  <c r="S65" i="9"/>
  <c r="Q65" i="9"/>
  <c r="J65" i="9" s="1"/>
  <c r="L65" i="9"/>
  <c r="H65" i="9"/>
  <c r="U64" i="9"/>
  <c r="S64" i="9"/>
  <c r="Q64" i="9"/>
  <c r="L64" i="9"/>
  <c r="H64" i="9"/>
  <c r="U63" i="9"/>
  <c r="S63" i="9"/>
  <c r="Q63" i="9"/>
  <c r="J63" i="9" s="1"/>
  <c r="L63" i="9"/>
  <c r="H63" i="9"/>
  <c r="U62" i="9"/>
  <c r="S62" i="9"/>
  <c r="Q62" i="9"/>
  <c r="K62" i="9"/>
  <c r="H62" i="9"/>
  <c r="U58" i="9"/>
  <c r="S58" i="9"/>
  <c r="Q58" i="9"/>
  <c r="J58" i="9" s="1"/>
  <c r="H58" i="9"/>
  <c r="U57" i="9"/>
  <c r="S57" i="9"/>
  <c r="Q57" i="9"/>
  <c r="J57" i="9" s="1"/>
  <c r="H57" i="9"/>
  <c r="U56" i="9"/>
  <c r="U59" i="9" s="1"/>
  <c r="U176" i="9" s="1"/>
  <c r="S56" i="9"/>
  <c r="S59" i="9" s="1"/>
  <c r="S176" i="9" s="1"/>
  <c r="Q56" i="9"/>
  <c r="J56" i="9" s="1"/>
  <c r="N56" i="9"/>
  <c r="H56" i="9"/>
  <c r="U51" i="9"/>
  <c r="S51" i="9"/>
  <c r="Q51" i="9"/>
  <c r="N51" i="9"/>
  <c r="H51" i="9"/>
  <c r="U139" i="9"/>
  <c r="S139" i="9"/>
  <c r="Q139" i="9"/>
  <c r="J139" i="9" s="1"/>
  <c r="L139" i="9"/>
  <c r="H139" i="9"/>
  <c r="U138" i="9"/>
  <c r="S138" i="9"/>
  <c r="Q138" i="9"/>
  <c r="H138" i="9"/>
  <c r="U135" i="9"/>
  <c r="S135" i="9"/>
  <c r="Q135" i="9"/>
  <c r="L135" i="9"/>
  <c r="H135" i="9"/>
  <c r="U134" i="9"/>
  <c r="S134" i="9"/>
  <c r="Q134" i="9"/>
  <c r="J134" i="9" s="1"/>
  <c r="N134" i="9"/>
  <c r="H134" i="9"/>
  <c r="U133" i="9"/>
  <c r="S133" i="9"/>
  <c r="Q133" i="9"/>
  <c r="N133" i="9"/>
  <c r="H133" i="9"/>
  <c r="U132" i="9"/>
  <c r="S132" i="9"/>
  <c r="Q132" i="9"/>
  <c r="J132" i="9" s="1"/>
  <c r="K132" i="9"/>
  <c r="H132" i="9"/>
  <c r="U131" i="9"/>
  <c r="S131" i="9"/>
  <c r="Q131" i="9"/>
  <c r="L131" i="9"/>
  <c r="H131" i="9"/>
  <c r="U130" i="9"/>
  <c r="S130" i="9"/>
  <c r="Q130" i="9"/>
  <c r="J130" i="9" s="1"/>
  <c r="L130" i="9"/>
  <c r="H130" i="9"/>
  <c r="U129" i="9"/>
  <c r="S129" i="9"/>
  <c r="Q129" i="9"/>
  <c r="H129" i="9"/>
  <c r="U128" i="9"/>
  <c r="S128" i="9"/>
  <c r="Q128" i="9"/>
  <c r="K128" i="9"/>
  <c r="H128" i="9"/>
  <c r="U127" i="9"/>
  <c r="S127" i="9"/>
  <c r="Q127" i="9"/>
  <c r="J127" i="9" s="1"/>
  <c r="L127" i="9"/>
  <c r="H127" i="9"/>
  <c r="U126" i="9"/>
  <c r="S126" i="9"/>
  <c r="Q126" i="9"/>
  <c r="L126" i="9"/>
  <c r="H126" i="9"/>
  <c r="U125" i="9"/>
  <c r="S125" i="9"/>
  <c r="Q125" i="9"/>
  <c r="J125" i="9" s="1"/>
  <c r="N125" i="9"/>
  <c r="H125" i="9"/>
  <c r="U124" i="9"/>
  <c r="S124" i="9"/>
  <c r="Q124" i="9"/>
  <c r="K124" i="9"/>
  <c r="H124" i="9"/>
  <c r="U123" i="9"/>
  <c r="S123" i="9"/>
  <c r="Q123" i="9"/>
  <c r="J123" i="9" s="1"/>
  <c r="H123" i="9"/>
  <c r="U122" i="9"/>
  <c r="S122" i="9"/>
  <c r="Q122" i="9"/>
  <c r="J122" i="9" s="1"/>
  <c r="N122" i="9"/>
  <c r="H122" i="9"/>
  <c r="U121" i="9"/>
  <c r="S121" i="9"/>
  <c r="Q121" i="9"/>
  <c r="H121" i="9"/>
  <c r="U120" i="9"/>
  <c r="S120" i="9"/>
  <c r="Q120" i="9"/>
  <c r="K120" i="9"/>
  <c r="H120" i="9"/>
  <c r="U119" i="9"/>
  <c r="S119" i="9"/>
  <c r="Q119" i="9"/>
  <c r="J119" i="9" s="1"/>
  <c r="L119" i="9"/>
  <c r="H119" i="9"/>
  <c r="U114" i="9"/>
  <c r="U115" i="9" s="1"/>
  <c r="U185" i="9" s="1"/>
  <c r="S114" i="9"/>
  <c r="S115" i="9" s="1"/>
  <c r="S185" i="9" s="1"/>
  <c r="Q114" i="9"/>
  <c r="L114" i="9"/>
  <c r="H114" i="9"/>
  <c r="H115" i="9" s="1"/>
  <c r="H185" i="9" s="1"/>
  <c r="U111" i="9"/>
  <c r="S111" i="9"/>
  <c r="Q111" i="9"/>
  <c r="L111" i="9"/>
  <c r="H111" i="9"/>
  <c r="U110" i="9"/>
  <c r="S110" i="9"/>
  <c r="Q110" i="9"/>
  <c r="L110" i="9"/>
  <c r="H110" i="9"/>
  <c r="U109" i="9"/>
  <c r="S109" i="9"/>
  <c r="Q109" i="9"/>
  <c r="N109" i="9"/>
  <c r="H109" i="9"/>
  <c r="U108" i="9"/>
  <c r="S108" i="9"/>
  <c r="Q108" i="9"/>
  <c r="K108" i="9"/>
  <c r="H108" i="9"/>
  <c r="U107" i="9"/>
  <c r="S107" i="9"/>
  <c r="Q107" i="9"/>
  <c r="L107" i="9"/>
  <c r="H107" i="9"/>
  <c r="U106" i="9"/>
  <c r="S106" i="9"/>
  <c r="Q106" i="9"/>
  <c r="K106" i="9"/>
  <c r="H106" i="9"/>
  <c r="U105" i="9"/>
  <c r="S105" i="9"/>
  <c r="Q105" i="9"/>
  <c r="H105" i="9"/>
  <c r="U104" i="9"/>
  <c r="S104" i="9"/>
  <c r="Q104" i="9"/>
  <c r="K104" i="9"/>
  <c r="H104" i="9"/>
  <c r="U103" i="9"/>
  <c r="S103" i="9"/>
  <c r="Q103" i="9"/>
  <c r="L103" i="9"/>
  <c r="H103" i="9"/>
  <c r="U98" i="9"/>
  <c r="S98" i="9"/>
  <c r="Q98" i="9"/>
  <c r="L98" i="9"/>
  <c r="H98" i="9"/>
  <c r="U97" i="9"/>
  <c r="S97" i="9"/>
  <c r="Q97" i="9"/>
  <c r="N97" i="9"/>
  <c r="H97" i="9"/>
  <c r="U96" i="9"/>
  <c r="S96" i="9"/>
  <c r="Q96" i="9"/>
  <c r="H96" i="9"/>
  <c r="U93" i="9"/>
  <c r="S93" i="9"/>
  <c r="Q93" i="9"/>
  <c r="H93" i="9"/>
  <c r="U92" i="9"/>
  <c r="S92" i="9"/>
  <c r="Q92" i="9"/>
  <c r="H92" i="9"/>
  <c r="U91" i="9"/>
  <c r="S91" i="9"/>
  <c r="Q91" i="9"/>
  <c r="H91" i="9"/>
  <c r="U50" i="9"/>
  <c r="S50" i="9"/>
  <c r="Q50" i="9"/>
  <c r="H50" i="9"/>
  <c r="U49" i="9"/>
  <c r="S49" i="9"/>
  <c r="Q49" i="9"/>
  <c r="H49" i="9"/>
  <c r="U48" i="9"/>
  <c r="S48" i="9"/>
  <c r="Q48" i="9"/>
  <c r="N48" i="9"/>
  <c r="H48" i="9"/>
  <c r="U47" i="9"/>
  <c r="S47" i="9"/>
  <c r="Q47" i="9"/>
  <c r="N47" i="9"/>
  <c r="H47" i="9"/>
  <c r="U46" i="9"/>
  <c r="S46" i="9"/>
  <c r="Q46" i="9"/>
  <c r="L46" i="9"/>
  <c r="H46" i="9"/>
  <c r="U45" i="9"/>
  <c r="S45" i="9"/>
  <c r="Q45" i="9"/>
  <c r="H45" i="9"/>
  <c r="U42" i="9"/>
  <c r="S42" i="9"/>
  <c r="Q42" i="9"/>
  <c r="N42" i="9"/>
  <c r="H42" i="9"/>
  <c r="U41" i="9"/>
  <c r="S41" i="9"/>
  <c r="Q41" i="9"/>
  <c r="L41" i="9"/>
  <c r="H41" i="9"/>
  <c r="U40" i="9"/>
  <c r="S40" i="9"/>
  <c r="Q40" i="9"/>
  <c r="N40" i="9"/>
  <c r="H40" i="9"/>
  <c r="U39" i="9"/>
  <c r="S39" i="9"/>
  <c r="Q39" i="9"/>
  <c r="H39" i="9"/>
  <c r="U38" i="9"/>
  <c r="S38" i="9"/>
  <c r="Q38" i="9"/>
  <c r="H38" i="9"/>
  <c r="U37" i="9"/>
  <c r="S37" i="9"/>
  <c r="Q37" i="9"/>
  <c r="L37" i="9"/>
  <c r="H37" i="9"/>
  <c r="U36" i="9"/>
  <c r="S36" i="9"/>
  <c r="Q36" i="9"/>
  <c r="H36" i="9"/>
  <c r="U31" i="9"/>
  <c r="S31" i="9"/>
  <c r="Q31" i="9"/>
  <c r="L31" i="9"/>
  <c r="H31" i="9"/>
  <c r="U30" i="9"/>
  <c r="S30" i="9"/>
  <c r="Q30" i="9"/>
  <c r="H30" i="9"/>
  <c r="U29" i="9"/>
  <c r="S29" i="9"/>
  <c r="Q29" i="9"/>
  <c r="K29" i="9"/>
  <c r="H29" i="9"/>
  <c r="U26" i="9"/>
  <c r="U27" i="9" s="1"/>
  <c r="U171" i="9" s="1"/>
  <c r="S26" i="9"/>
  <c r="S27" i="9" s="1"/>
  <c r="S171" i="9" s="1"/>
  <c r="Q26" i="9"/>
  <c r="H26" i="9"/>
  <c r="H27" i="9" s="1"/>
  <c r="H171" i="9" s="1"/>
  <c r="U22" i="9"/>
  <c r="S22" i="9"/>
  <c r="Q22" i="9"/>
  <c r="N22" i="9"/>
  <c r="H22" i="9"/>
  <c r="U21" i="9"/>
  <c r="S21" i="9"/>
  <c r="Q21" i="9"/>
  <c r="K21" i="9"/>
  <c r="H21" i="9"/>
  <c r="U20" i="9"/>
  <c r="S20" i="9"/>
  <c r="Q20" i="9"/>
  <c r="L20" i="9"/>
  <c r="H20" i="9"/>
  <c r="U19" i="9"/>
  <c r="S19" i="9"/>
  <c r="Q19" i="9"/>
  <c r="K19" i="9"/>
  <c r="H19" i="9"/>
  <c r="U18" i="9"/>
  <c r="S18" i="9"/>
  <c r="Q18" i="9"/>
  <c r="N18" i="9"/>
  <c r="H18" i="9"/>
  <c r="U17" i="9"/>
  <c r="S17" i="9"/>
  <c r="Q17" i="9"/>
  <c r="K17" i="9"/>
  <c r="H17" i="9"/>
  <c r="J18" i="9" l="1"/>
  <c r="J22" i="9"/>
  <c r="O22" i="9" s="1"/>
  <c r="J26" i="9"/>
  <c r="J31" i="9"/>
  <c r="J36" i="9"/>
  <c r="J40" i="9"/>
  <c r="J42" i="9"/>
  <c r="J45" i="9"/>
  <c r="J47" i="9"/>
  <c r="J97" i="9"/>
  <c r="J103" i="9"/>
  <c r="J106" i="9"/>
  <c r="J108" i="9"/>
  <c r="J110" i="9"/>
  <c r="J114" i="9"/>
  <c r="J89" i="9"/>
  <c r="M89" i="9" s="1"/>
  <c r="J90" i="9"/>
  <c r="J20" i="9"/>
  <c r="J17" i="9"/>
  <c r="J19" i="9"/>
  <c r="J21" i="9"/>
  <c r="J29" i="9"/>
  <c r="J30" i="9"/>
  <c r="J37" i="9"/>
  <c r="O37" i="9" s="1"/>
  <c r="J38" i="9"/>
  <c r="J39" i="9"/>
  <c r="J41" i="9"/>
  <c r="J46" i="9"/>
  <c r="M46" i="9" s="1"/>
  <c r="J48" i="9"/>
  <c r="J49" i="9"/>
  <c r="J50" i="9"/>
  <c r="J91" i="9"/>
  <c r="J92" i="9"/>
  <c r="J93" i="9"/>
  <c r="J96" i="9"/>
  <c r="J98" i="9"/>
  <c r="M98" i="9" s="1"/>
  <c r="J104" i="9"/>
  <c r="J105" i="9"/>
  <c r="J107" i="9"/>
  <c r="J109" i="9"/>
  <c r="J111" i="9"/>
  <c r="J85" i="9"/>
  <c r="M85" i="9" s="1"/>
  <c r="J86" i="9"/>
  <c r="J14" i="9"/>
  <c r="M14" i="9" s="1"/>
  <c r="J12" i="9"/>
  <c r="J120" i="9"/>
  <c r="J121" i="9"/>
  <c r="J124" i="9"/>
  <c r="M124" i="9" s="1"/>
  <c r="J126" i="9"/>
  <c r="J128" i="9"/>
  <c r="M128" i="9" s="1"/>
  <c r="J129" i="9"/>
  <c r="J131" i="9"/>
  <c r="J133" i="9"/>
  <c r="J135" i="9"/>
  <c r="M135" i="9" s="1"/>
  <c r="J138" i="9"/>
  <c r="J51" i="9"/>
  <c r="J62" i="9"/>
  <c r="J64" i="9"/>
  <c r="J66" i="9"/>
  <c r="J73" i="9"/>
  <c r="J74" i="9"/>
  <c r="J76" i="9"/>
  <c r="M76" i="9" s="1"/>
  <c r="J83" i="9"/>
  <c r="J13" i="9"/>
  <c r="J11" i="9"/>
  <c r="M58" i="9"/>
  <c r="O65" i="9"/>
  <c r="M31" i="9"/>
  <c r="M17" i="9"/>
  <c r="U94" i="9"/>
  <c r="U181" i="9" s="1"/>
  <c r="M123" i="9"/>
  <c r="M42" i="9"/>
  <c r="O97" i="9"/>
  <c r="M133" i="9"/>
  <c r="M51" i="9"/>
  <c r="M90" i="9"/>
  <c r="M36" i="9"/>
  <c r="M106" i="9"/>
  <c r="M126" i="9"/>
  <c r="M131" i="9"/>
  <c r="M62" i="9"/>
  <c r="M73" i="9"/>
  <c r="M83" i="9"/>
  <c r="M21" i="9"/>
  <c r="O39" i="9"/>
  <c r="O111" i="9"/>
  <c r="M127" i="9"/>
  <c r="M132" i="9"/>
  <c r="M67" i="9"/>
  <c r="M77" i="9"/>
  <c r="M86" i="9"/>
  <c r="M72" i="9"/>
  <c r="M40" i="9"/>
  <c r="M47" i="9"/>
  <c r="M108" i="9"/>
  <c r="M64" i="9"/>
  <c r="M38" i="9"/>
  <c r="M107" i="9"/>
  <c r="M122" i="9"/>
  <c r="O63" i="9"/>
  <c r="O68" i="9"/>
  <c r="M84" i="9"/>
  <c r="M50" i="9"/>
  <c r="M19" i="9"/>
  <c r="M92" i="9"/>
  <c r="M93" i="9"/>
  <c r="M96" i="9"/>
  <c r="O119" i="9"/>
  <c r="M125" i="9"/>
  <c r="M130" i="9"/>
  <c r="O57" i="9"/>
  <c r="O75" i="9"/>
  <c r="M134" i="9"/>
  <c r="M110" i="9"/>
  <c r="M66" i="9"/>
  <c r="M18" i="9"/>
  <c r="O30" i="9"/>
  <c r="M41" i="9"/>
  <c r="O48" i="9"/>
  <c r="M120" i="9"/>
  <c r="M74" i="9"/>
  <c r="M13" i="9"/>
  <c r="AE140" i="9"/>
  <c r="W140" i="9"/>
  <c r="AE99" i="9"/>
  <c r="AE182" i="9" s="1"/>
  <c r="W99" i="9"/>
  <c r="W182" i="9" s="1"/>
  <c r="AA59" i="9"/>
  <c r="AA176" i="9" s="1"/>
  <c r="AE32" i="9"/>
  <c r="AE172" i="9" s="1"/>
  <c r="W32" i="9"/>
  <c r="W172" i="9" s="1"/>
  <c r="S32" i="9"/>
  <c r="S94" i="9"/>
  <c r="S181" i="9" s="1"/>
  <c r="S99" i="9"/>
  <c r="S182" i="9" s="1"/>
  <c r="AC140" i="9"/>
  <c r="AC99" i="9"/>
  <c r="AC182" i="9" s="1"/>
  <c r="AG59" i="9"/>
  <c r="AG176" i="9" s="1"/>
  <c r="Y59" i="9"/>
  <c r="Y176" i="9" s="1"/>
  <c r="AC32" i="9"/>
  <c r="AC172" i="9" s="1"/>
  <c r="AG99" i="9"/>
  <c r="AG182" i="9" s="1"/>
  <c r="Y99" i="9"/>
  <c r="Y182" i="9" s="1"/>
  <c r="U32" i="9"/>
  <c r="U99" i="9"/>
  <c r="U182" i="9" s="1"/>
  <c r="S140" i="9"/>
  <c r="M81" i="9"/>
  <c r="S87" i="9"/>
  <c r="S180" i="9" s="1"/>
  <c r="AA99" i="9"/>
  <c r="AA182" i="9" s="1"/>
  <c r="Q32" i="9"/>
  <c r="Q172" i="9" s="1"/>
  <c r="Q99" i="9"/>
  <c r="Q182" i="9" s="1"/>
  <c r="M104" i="9"/>
  <c r="Q112" i="9"/>
  <c r="Q184" i="9" s="1"/>
  <c r="AA112" i="9"/>
  <c r="AA184" i="9" s="1"/>
  <c r="M82" i="9"/>
  <c r="W87" i="9"/>
  <c r="W180" i="9" s="1"/>
  <c r="AA78" i="9"/>
  <c r="AA178" i="9" s="1"/>
  <c r="W69" i="9"/>
  <c r="W177" i="9" s="1"/>
  <c r="AE23" i="9"/>
  <c r="AE169" i="9" s="1"/>
  <c r="Q52" i="9"/>
  <c r="Q175" i="9" s="1"/>
  <c r="S136" i="9"/>
  <c r="Q69" i="9"/>
  <c r="Q177" i="9" s="1"/>
  <c r="Q78" i="9"/>
  <c r="Q178" i="9" s="1"/>
  <c r="Q87" i="9"/>
  <c r="Q180" i="9" s="1"/>
  <c r="Y136" i="9"/>
  <c r="Y112" i="9"/>
  <c r="Y184" i="9" s="1"/>
  <c r="Y94" i="9"/>
  <c r="Y181" i="9" s="1"/>
  <c r="Y78" i="9"/>
  <c r="Y178" i="9" s="1"/>
  <c r="AC52" i="9"/>
  <c r="AC175" i="9" s="1"/>
  <c r="Y43" i="9"/>
  <c r="Y174" i="9" s="1"/>
  <c r="S43" i="9"/>
  <c r="S174" i="9" s="1"/>
  <c r="S52" i="9"/>
  <c r="S175" i="9" s="1"/>
  <c r="U112" i="9"/>
  <c r="U184" i="9" s="1"/>
  <c r="U136" i="9"/>
  <c r="M139" i="9"/>
  <c r="S69" i="9"/>
  <c r="S177" i="9" s="1"/>
  <c r="S78" i="9"/>
  <c r="S178" i="9" s="1"/>
  <c r="AA140" i="9"/>
  <c r="AE136" i="9"/>
  <c r="W136" i="9"/>
  <c r="AE112" i="9"/>
  <c r="AE184" i="9" s="1"/>
  <c r="W112" i="9"/>
  <c r="W184" i="9" s="1"/>
  <c r="AE94" i="9"/>
  <c r="AE181" i="9" s="1"/>
  <c r="W94" i="9"/>
  <c r="W181" i="9" s="1"/>
  <c r="AA87" i="9"/>
  <c r="AA180" i="9" s="1"/>
  <c r="AE78" i="9"/>
  <c r="AE178" i="9" s="1"/>
  <c r="W78" i="9"/>
  <c r="W178" i="9" s="1"/>
  <c r="AA69" i="9"/>
  <c r="AA177" i="9" s="1"/>
  <c r="AE59" i="9"/>
  <c r="AE176" i="9" s="1"/>
  <c r="W59" i="9"/>
  <c r="W176" i="9" s="1"/>
  <c r="AA52" i="9"/>
  <c r="AA175" i="9" s="1"/>
  <c r="AE43" i="9"/>
  <c r="AE174" i="9" s="1"/>
  <c r="W43" i="9"/>
  <c r="W174" i="9" s="1"/>
  <c r="AA32" i="9"/>
  <c r="AA172" i="9" s="1"/>
  <c r="AA23" i="9"/>
  <c r="AA169" i="9" s="1"/>
  <c r="Q94" i="9"/>
  <c r="Q181" i="9" s="1"/>
  <c r="Q136" i="9"/>
  <c r="Q59" i="9"/>
  <c r="Q176" i="9" s="1"/>
  <c r="AA136" i="9"/>
  <c r="AA94" i="9"/>
  <c r="AA181" i="9" s="1"/>
  <c r="AE87" i="9"/>
  <c r="AE180" i="9" s="1"/>
  <c r="AE69" i="9"/>
  <c r="AE177" i="9" s="1"/>
  <c r="AE52" i="9"/>
  <c r="AE175" i="9" s="1"/>
  <c r="W52" i="9"/>
  <c r="W175" i="9" s="1"/>
  <c r="AA43" i="9"/>
  <c r="AA174" i="9" s="1"/>
  <c r="W23" i="9"/>
  <c r="W169" i="9" s="1"/>
  <c r="Q43" i="9"/>
  <c r="Q174" i="9" s="1"/>
  <c r="S112" i="9"/>
  <c r="S184" i="9" s="1"/>
  <c r="Q140" i="9"/>
  <c r="AG136" i="9"/>
  <c r="AG112" i="9"/>
  <c r="AG184" i="9" s="1"/>
  <c r="AG94" i="9"/>
  <c r="AG181" i="9" s="1"/>
  <c r="AC87" i="9"/>
  <c r="AC180" i="9" s="1"/>
  <c r="AG78" i="9"/>
  <c r="AG178" i="9" s="1"/>
  <c r="AC69" i="9"/>
  <c r="AC177" i="9" s="1"/>
  <c r="AG43" i="9"/>
  <c r="AG174" i="9" s="1"/>
  <c r="AC23" i="9"/>
  <c r="AC169" i="9" s="1"/>
  <c r="J27" i="9"/>
  <c r="J171" i="9" s="1"/>
  <c r="Q27" i="9"/>
  <c r="Q171" i="9" s="1"/>
  <c r="U43" i="9"/>
  <c r="U174" i="9" s="1"/>
  <c r="U52" i="9"/>
  <c r="U175" i="9" s="1"/>
  <c r="J115" i="9"/>
  <c r="Q115" i="9"/>
  <c r="Q185" i="9" s="1"/>
  <c r="U140" i="9"/>
  <c r="U69" i="9"/>
  <c r="U177" i="9" s="1"/>
  <c r="U78" i="9"/>
  <c r="U178" i="9" s="1"/>
  <c r="U87" i="9"/>
  <c r="U180" i="9" s="1"/>
  <c r="AG140" i="9"/>
  <c r="Y140" i="9"/>
  <c r="AC136" i="9"/>
  <c r="AC112" i="9"/>
  <c r="AC184" i="9" s="1"/>
  <c r="AC94" i="9"/>
  <c r="AC181" i="9" s="1"/>
  <c r="AG87" i="9"/>
  <c r="AG180" i="9" s="1"/>
  <c r="Y87" i="9"/>
  <c r="Y180" i="9" s="1"/>
  <c r="AC78" i="9"/>
  <c r="AC178" i="9" s="1"/>
  <c r="AG69" i="9"/>
  <c r="AG177" i="9" s="1"/>
  <c r="Y69" i="9"/>
  <c r="Y177" i="9" s="1"/>
  <c r="AC59" i="9"/>
  <c r="AC176" i="9" s="1"/>
  <c r="AG52" i="9"/>
  <c r="AG175" i="9" s="1"/>
  <c r="Y52" i="9"/>
  <c r="Y175" i="9" s="1"/>
  <c r="AC43" i="9"/>
  <c r="AC174" i="9" s="1"/>
  <c r="AG32" i="9"/>
  <c r="AG172" i="9" s="1"/>
  <c r="Y32" i="9"/>
  <c r="Y172" i="9" s="1"/>
  <c r="AG23" i="9"/>
  <c r="AG169" i="9" s="1"/>
  <c r="Y23" i="9"/>
  <c r="Y169" i="9" s="1"/>
  <c r="H78" i="9"/>
  <c r="H178" i="9" s="1"/>
  <c r="H140" i="9"/>
  <c r="H112" i="9"/>
  <c r="H136" i="9"/>
  <c r="H99" i="9"/>
  <c r="H182" i="9" s="1"/>
  <c r="H69" i="9"/>
  <c r="H177" i="9" s="1"/>
  <c r="H94" i="9"/>
  <c r="H181" i="9" s="1"/>
  <c r="K18" i="9"/>
  <c r="N126" i="9"/>
  <c r="L18" i="9"/>
  <c r="N106" i="9"/>
  <c r="H87" i="9"/>
  <c r="H180" i="9" s="1"/>
  <c r="H32" i="9"/>
  <c r="N12" i="9"/>
  <c r="H52" i="9"/>
  <c r="H175" i="9" s="1"/>
  <c r="H43" i="9"/>
  <c r="H174" i="9" s="1"/>
  <c r="H59" i="9"/>
  <c r="H176" i="9" s="1"/>
  <c r="K82" i="9"/>
  <c r="N130" i="9"/>
  <c r="L82" i="9"/>
  <c r="K130" i="9"/>
  <c r="L56" i="9"/>
  <c r="L22" i="9"/>
  <c r="K126" i="9"/>
  <c r="L106" i="9"/>
  <c r="N64" i="9"/>
  <c r="O20" i="9"/>
  <c r="L21" i="9"/>
  <c r="K114" i="9"/>
  <c r="K122" i="9"/>
  <c r="L17" i="9"/>
  <c r="K42" i="9"/>
  <c r="K47" i="9"/>
  <c r="L122" i="9"/>
  <c r="L125" i="9"/>
  <c r="K64" i="9"/>
  <c r="K74" i="9"/>
  <c r="K22" i="9"/>
  <c r="N31" i="9"/>
  <c r="L42" i="9"/>
  <c r="L47" i="9"/>
  <c r="N110" i="9"/>
  <c r="K131" i="9"/>
  <c r="L134" i="9"/>
  <c r="L74" i="9"/>
  <c r="N86" i="9"/>
  <c r="L86" i="9"/>
  <c r="K86" i="9"/>
  <c r="L11" i="9"/>
  <c r="K11" i="9"/>
  <c r="N11" i="9"/>
  <c r="N46" i="9"/>
  <c r="K46" i="9"/>
  <c r="N68" i="9"/>
  <c r="L68" i="9"/>
  <c r="K68" i="9"/>
  <c r="L19" i="9"/>
  <c r="N38" i="9"/>
  <c r="K38" i="9"/>
  <c r="K139" i="9"/>
  <c r="K58" i="9"/>
  <c r="L58" i="9"/>
  <c r="K65" i="9"/>
  <c r="L66" i="9"/>
  <c r="N75" i="9"/>
  <c r="L75" i="9"/>
  <c r="N83" i="9"/>
  <c r="L83" i="9"/>
  <c r="N19" i="9"/>
  <c r="K31" i="9"/>
  <c r="L38" i="9"/>
  <c r="M49" i="9"/>
  <c r="K107" i="9"/>
  <c r="L108" i="9"/>
  <c r="L109" i="9"/>
  <c r="K110" i="9"/>
  <c r="L123" i="9"/>
  <c r="K123" i="9"/>
  <c r="L124" i="9"/>
  <c r="L132" i="9"/>
  <c r="L133" i="9"/>
  <c r="K134" i="9"/>
  <c r="N139" i="9"/>
  <c r="K56" i="9"/>
  <c r="L57" i="9"/>
  <c r="K57" i="9"/>
  <c r="N63" i="9"/>
  <c r="K63" i="9"/>
  <c r="K72" i="9"/>
  <c r="K75" i="9"/>
  <c r="K83" i="9"/>
  <c r="K14" i="9"/>
  <c r="L14" i="9"/>
  <c r="L13" i="9"/>
  <c r="K13" i="9"/>
  <c r="L12" i="9"/>
  <c r="N62" i="9"/>
  <c r="L76" i="9"/>
  <c r="K76" i="9"/>
  <c r="K85" i="9"/>
  <c r="N85" i="9"/>
  <c r="K73" i="9"/>
  <c r="N73" i="9"/>
  <c r="L85" i="9"/>
  <c r="K90" i="9"/>
  <c r="N90" i="9"/>
  <c r="L96" i="9"/>
  <c r="N96" i="9"/>
  <c r="K51" i="9"/>
  <c r="N57" i="9"/>
  <c r="N58" i="9"/>
  <c r="L62" i="9"/>
  <c r="N65" i="9"/>
  <c r="N66" i="9"/>
  <c r="K67" i="9"/>
  <c r="N72" i="9"/>
  <c r="L73" i="9"/>
  <c r="K77" i="9"/>
  <c r="N77" i="9"/>
  <c r="L84" i="9"/>
  <c r="K84" i="9"/>
  <c r="L90" i="9"/>
  <c r="L51" i="9"/>
  <c r="L67" i="9"/>
  <c r="N76" i="9"/>
  <c r="L77" i="9"/>
  <c r="K81" i="9"/>
  <c r="N81" i="9"/>
  <c r="L89" i="9"/>
  <c r="K89" i="9"/>
  <c r="N105" i="9"/>
  <c r="L105" i="9"/>
  <c r="K105" i="9"/>
  <c r="N138" i="9"/>
  <c r="L138" i="9"/>
  <c r="K138" i="9"/>
  <c r="K91" i="9"/>
  <c r="N91" i="9"/>
  <c r="L91" i="9"/>
  <c r="N50" i="9"/>
  <c r="L50" i="9"/>
  <c r="K50" i="9"/>
  <c r="N121" i="9"/>
  <c r="L121" i="9"/>
  <c r="K121" i="9"/>
  <c r="N39" i="9"/>
  <c r="L39" i="9"/>
  <c r="K39" i="9"/>
  <c r="N129" i="9"/>
  <c r="L129" i="9"/>
  <c r="K129" i="9"/>
  <c r="N103" i="9"/>
  <c r="N104" i="9"/>
  <c r="N111" i="9"/>
  <c r="N119" i="9"/>
  <c r="N120" i="9"/>
  <c r="N127" i="9"/>
  <c r="N128" i="9"/>
  <c r="N135" i="9"/>
  <c r="K96" i="9"/>
  <c r="K103" i="9"/>
  <c r="L104" i="9"/>
  <c r="N107" i="9"/>
  <c r="N108" i="9"/>
  <c r="K109" i="9"/>
  <c r="M109" i="9"/>
  <c r="K111" i="9"/>
  <c r="N114" i="9"/>
  <c r="K119" i="9"/>
  <c r="L120" i="9"/>
  <c r="N123" i="9"/>
  <c r="N124" i="9"/>
  <c r="K125" i="9"/>
  <c r="K127" i="9"/>
  <c r="L128" i="9"/>
  <c r="N131" i="9"/>
  <c r="N132" i="9"/>
  <c r="K133" i="9"/>
  <c r="K135" i="9"/>
  <c r="L36" i="9"/>
  <c r="K36" i="9"/>
  <c r="K45" i="9"/>
  <c r="N45" i="9"/>
  <c r="L92" i="9"/>
  <c r="K92" i="9"/>
  <c r="N30" i="9"/>
  <c r="L30" i="9"/>
  <c r="L40" i="9"/>
  <c r="K40" i="9"/>
  <c r="L45" i="9"/>
  <c r="K49" i="9"/>
  <c r="N49" i="9"/>
  <c r="L97" i="9"/>
  <c r="K97" i="9"/>
  <c r="N26" i="9"/>
  <c r="L26" i="9"/>
  <c r="K26" i="9"/>
  <c r="L29" i="9"/>
  <c r="K30" i="9"/>
  <c r="N36" i="9"/>
  <c r="L49" i="9"/>
  <c r="K93" i="9"/>
  <c r="N93" i="9"/>
  <c r="K41" i="9"/>
  <c r="N41" i="9"/>
  <c r="L48" i="9"/>
  <c r="K48" i="9"/>
  <c r="N92" i="9"/>
  <c r="L93" i="9"/>
  <c r="K98" i="9"/>
  <c r="N98" i="9"/>
  <c r="N37" i="9"/>
  <c r="N29" i="9"/>
  <c r="K37" i="9"/>
  <c r="N20" i="9"/>
  <c r="N17" i="9"/>
  <c r="K20" i="9"/>
  <c r="N21" i="9"/>
  <c r="K15" i="9"/>
  <c r="L16" i="9"/>
  <c r="H15" i="9"/>
  <c r="H16" i="9"/>
  <c r="U16" i="9"/>
  <c r="S16" i="9"/>
  <c r="Q16" i="9"/>
  <c r="U15" i="9"/>
  <c r="S15" i="9"/>
  <c r="Q15" i="9"/>
  <c r="J16" i="9" l="1"/>
  <c r="J15" i="9"/>
  <c r="O16" i="9"/>
  <c r="AE33" i="9"/>
  <c r="AE170" i="9" s="1"/>
  <c r="J32" i="9"/>
  <c r="J172" i="9" s="1"/>
  <c r="M63" i="9"/>
  <c r="S33" i="9"/>
  <c r="S170" i="9" s="1"/>
  <c r="S172" i="9"/>
  <c r="AE141" i="9"/>
  <c r="AE186" i="9" s="1"/>
  <c r="U33" i="9"/>
  <c r="U170" i="9" s="1"/>
  <c r="U172" i="9"/>
  <c r="Y100" i="9"/>
  <c r="Y179" i="9" s="1"/>
  <c r="U116" i="9"/>
  <c r="U183" i="9" s="1"/>
  <c r="Y116" i="9"/>
  <c r="Y183" i="9" s="1"/>
  <c r="M68" i="9"/>
  <c r="M29" i="9"/>
  <c r="AE100" i="9"/>
  <c r="AE179" i="9" s="1"/>
  <c r="AC141" i="9"/>
  <c r="AC186" i="9" s="1"/>
  <c r="J59" i="9"/>
  <c r="J176" i="9" s="1"/>
  <c r="U23" i="9"/>
  <c r="U169" i="9" s="1"/>
  <c r="W95" i="9"/>
  <c r="U100" i="9"/>
  <c r="U179" i="9" s="1"/>
  <c r="S23" i="9"/>
  <c r="S169" i="9" s="1"/>
  <c r="J94" i="9"/>
  <c r="J181" i="9" s="1"/>
  <c r="Y141" i="9"/>
  <c r="Y186" i="9" s="1"/>
  <c r="M91" i="9"/>
  <c r="M94" i="9" s="1"/>
  <c r="M181" i="9" s="1"/>
  <c r="M56" i="9"/>
  <c r="AG116" i="9"/>
  <c r="AG183" i="9" s="1"/>
  <c r="S100" i="9"/>
  <c r="S179" i="9" s="1"/>
  <c r="W33" i="9"/>
  <c r="W170" i="9" s="1"/>
  <c r="Q141" i="9"/>
  <c r="Q186" i="9" s="1"/>
  <c r="AA116" i="9"/>
  <c r="AA183" i="9" s="1"/>
  <c r="AC33" i="9"/>
  <c r="AC170" i="9" s="1"/>
  <c r="S141" i="9"/>
  <c r="S186" i="9" s="1"/>
  <c r="O114" i="9"/>
  <c r="O115" i="9" s="1"/>
  <c r="O185" i="9" s="1"/>
  <c r="J140" i="9"/>
  <c r="AA141" i="9"/>
  <c r="AA186" i="9" s="1"/>
  <c r="W141" i="9"/>
  <c r="W186" i="9" s="1"/>
  <c r="J99" i="9"/>
  <c r="J182" i="9" s="1"/>
  <c r="Y53" i="9"/>
  <c r="Y173" i="9" s="1"/>
  <c r="Q53" i="9"/>
  <c r="Q173" i="9" s="1"/>
  <c r="Y33" i="9"/>
  <c r="Y170" i="9" s="1"/>
  <c r="AC116" i="9"/>
  <c r="AC183" i="9" s="1"/>
  <c r="J112" i="9"/>
  <c r="J184" i="9" s="1"/>
  <c r="J52" i="9"/>
  <c r="M45" i="9"/>
  <c r="M12" i="9"/>
  <c r="AG33" i="9"/>
  <c r="AG170" i="9" s="1"/>
  <c r="J185" i="9"/>
  <c r="AC100" i="9"/>
  <c r="AC179" i="9" s="1"/>
  <c r="W116" i="9"/>
  <c r="W183" i="9" s="1"/>
  <c r="AA100" i="9"/>
  <c r="AA179" i="9" s="1"/>
  <c r="S53" i="9"/>
  <c r="S173" i="9" s="1"/>
  <c r="S116" i="9"/>
  <c r="S183" i="9" s="1"/>
  <c r="Q100" i="9"/>
  <c r="Q179" i="9" s="1"/>
  <c r="AE53" i="9"/>
  <c r="AE173" i="9" s="1"/>
  <c r="J136" i="9"/>
  <c r="AA33" i="9"/>
  <c r="AA170" i="9" s="1"/>
  <c r="Q23" i="9"/>
  <c r="Q169" i="9" s="1"/>
  <c r="AC53" i="9"/>
  <c r="AC173" i="9" s="1"/>
  <c r="W100" i="9"/>
  <c r="W179" i="9" s="1"/>
  <c r="Q33" i="9"/>
  <c r="Q170" i="9" s="1"/>
  <c r="AG53" i="9"/>
  <c r="AG173" i="9" s="1"/>
  <c r="Q116" i="9"/>
  <c r="Q183" i="9" s="1"/>
  <c r="U53" i="9"/>
  <c r="U173" i="9" s="1"/>
  <c r="J43" i="9"/>
  <c r="J174" i="9" s="1"/>
  <c r="J78" i="9"/>
  <c r="J178" i="9" s="1"/>
  <c r="M26" i="9"/>
  <c r="M27" i="9" s="1"/>
  <c r="M171" i="9" s="1"/>
  <c r="M103" i="9"/>
  <c r="AG100" i="9"/>
  <c r="AG179" i="9" s="1"/>
  <c r="AG141" i="9"/>
  <c r="AG186" i="9" s="1"/>
  <c r="W53" i="9"/>
  <c r="W173" i="9" s="1"/>
  <c r="AA53" i="9"/>
  <c r="AA173" i="9" s="1"/>
  <c r="U141" i="9"/>
  <c r="U186" i="9" s="1"/>
  <c r="J69" i="9"/>
  <c r="J177" i="9" s="1"/>
  <c r="J87" i="9"/>
  <c r="J180" i="9" s="1"/>
  <c r="AE116" i="9"/>
  <c r="AE183" i="9" s="1"/>
  <c r="M87" i="9"/>
  <c r="O76" i="9"/>
  <c r="O106" i="9"/>
  <c r="O89" i="9"/>
  <c r="M97" i="9"/>
  <c r="M99" i="9" s="1"/>
  <c r="M182" i="9" s="1"/>
  <c r="O127" i="9"/>
  <c r="H141" i="9"/>
  <c r="O124" i="9"/>
  <c r="H116" i="9"/>
  <c r="H183" i="9" s="1"/>
  <c r="H184" i="9"/>
  <c r="H33" i="9"/>
  <c r="H170" i="9" s="1"/>
  <c r="H172" i="9"/>
  <c r="O128" i="9"/>
  <c r="H100" i="9"/>
  <c r="H179" i="9" s="1"/>
  <c r="M20" i="9"/>
  <c r="H53" i="9"/>
  <c r="H173" i="9" s="1"/>
  <c r="O47" i="9"/>
  <c r="O91" i="9"/>
  <c r="O108" i="9"/>
  <c r="O104" i="9"/>
  <c r="O131" i="9"/>
  <c r="O58" i="9"/>
  <c r="O132" i="9"/>
  <c r="O77" i="9"/>
  <c r="H23" i="9"/>
  <c r="H169" i="9" s="1"/>
  <c r="O36" i="9"/>
  <c r="O26" i="9"/>
  <c r="O27" i="9" s="1"/>
  <c r="O139" i="9"/>
  <c r="O120" i="9"/>
  <c r="M22" i="9"/>
  <c r="O135" i="9"/>
  <c r="O18" i="9"/>
  <c r="M48" i="9"/>
  <c r="O122" i="9"/>
  <c r="O29" i="9"/>
  <c r="M75" i="9"/>
  <c r="M78" i="9" s="1"/>
  <c r="M178" i="9" s="1"/>
  <c r="O130" i="9"/>
  <c r="O85" i="9"/>
  <c r="O84" i="9"/>
  <c r="O86" i="9"/>
  <c r="O46" i="9"/>
  <c r="O62" i="9"/>
  <c r="O83" i="9"/>
  <c r="O64" i="9"/>
  <c r="M65" i="9"/>
  <c r="O31" i="9"/>
  <c r="M37" i="9"/>
  <c r="O96" i="9"/>
  <c r="O107" i="9"/>
  <c r="M111" i="9"/>
  <c r="O66" i="9"/>
  <c r="O72" i="9"/>
  <c r="O40" i="9"/>
  <c r="O56" i="9"/>
  <c r="O59" i="9" s="1"/>
  <c r="O176" i="9" s="1"/>
  <c r="O126" i="9"/>
  <c r="O110" i="9"/>
  <c r="O17" i="9"/>
  <c r="M57" i="9"/>
  <c r="O103" i="9"/>
  <c r="O82" i="9"/>
  <c r="O21" i="9"/>
  <c r="O19" i="9"/>
  <c r="M114" i="9"/>
  <c r="M115" i="9" s="1"/>
  <c r="M185" i="9" s="1"/>
  <c r="O74" i="9"/>
  <c r="O42" i="9"/>
  <c r="O123" i="9"/>
  <c r="O14" i="9"/>
  <c r="O90" i="9"/>
  <c r="O81" i="9"/>
  <c r="M119" i="9"/>
  <c r="O109" i="9"/>
  <c r="O134" i="9"/>
  <c r="O125" i="9"/>
  <c r="O92" i="9"/>
  <c r="O12" i="9"/>
  <c r="O73" i="9"/>
  <c r="O13" i="9"/>
  <c r="O49" i="9"/>
  <c r="O51" i="9"/>
  <c r="M30" i="9"/>
  <c r="O41" i="9"/>
  <c r="O67" i="9"/>
  <c r="M39" i="9"/>
  <c r="M121" i="9"/>
  <c r="O121" i="9"/>
  <c r="O98" i="9"/>
  <c r="M129" i="9"/>
  <c r="O129" i="9"/>
  <c r="M138" i="9"/>
  <c r="M140" i="9" s="1"/>
  <c r="O138" i="9"/>
  <c r="M105" i="9"/>
  <c r="O105" i="9"/>
  <c r="O133" i="9"/>
  <c r="O93" i="9"/>
  <c r="O45" i="9"/>
  <c r="O38" i="9"/>
  <c r="O50" i="9"/>
  <c r="N15" i="9"/>
  <c r="L15" i="9"/>
  <c r="N16" i="9"/>
  <c r="K16" i="9"/>
  <c r="J23" i="9" l="1"/>
  <c r="J169" i="9" s="1"/>
  <c r="J33" i="9"/>
  <c r="J170" i="9" s="1"/>
  <c r="S189" i="9"/>
  <c r="AG189" i="9"/>
  <c r="AA189" i="9"/>
  <c r="AE189" i="9"/>
  <c r="U189" i="9"/>
  <c r="Y189" i="9"/>
  <c r="AC189" i="9"/>
  <c r="W189" i="9"/>
  <c r="Q189" i="9"/>
  <c r="M15" i="9"/>
  <c r="M69" i="9"/>
  <c r="M177" i="9" s="1"/>
  <c r="M32" i="9"/>
  <c r="M172" i="9" s="1"/>
  <c r="J141" i="9"/>
  <c r="J186" i="9" s="1"/>
  <c r="O140" i="9"/>
  <c r="M59" i="9"/>
  <c r="M176" i="9" s="1"/>
  <c r="M52" i="9"/>
  <c r="M175" i="9" s="1"/>
  <c r="J100" i="9"/>
  <c r="J179" i="9" s="1"/>
  <c r="M112" i="9"/>
  <c r="M116" i="9" s="1"/>
  <c r="M183" i="9" s="1"/>
  <c r="J116" i="9"/>
  <c r="J183" i="9" s="1"/>
  <c r="J175" i="9"/>
  <c r="J53" i="9"/>
  <c r="J173" i="9" s="1"/>
  <c r="O136" i="9"/>
  <c r="M43" i="9"/>
  <c r="O52" i="9"/>
  <c r="O175" i="9" s="1"/>
  <c r="M136" i="9"/>
  <c r="M141" i="9" s="1"/>
  <c r="M186" i="9" s="1"/>
  <c r="O112" i="9"/>
  <c r="O99" i="9"/>
  <c r="O182" i="9" s="1"/>
  <c r="O94" i="9"/>
  <c r="O181" i="9" s="1"/>
  <c r="O87" i="9"/>
  <c r="M180" i="9"/>
  <c r="M100" i="9"/>
  <c r="M179" i="9" s="1"/>
  <c r="O78" i="9"/>
  <c r="O178" i="9" s="1"/>
  <c r="O69" i="9"/>
  <c r="O177" i="9" s="1"/>
  <c r="O43" i="9"/>
  <c r="O32" i="9"/>
  <c r="O172" i="9" s="1"/>
  <c r="O171" i="9"/>
  <c r="H186" i="9"/>
  <c r="H189" i="9" s="1"/>
  <c r="M16" i="9"/>
  <c r="O15" i="9"/>
  <c r="M184" i="9" l="1"/>
  <c r="J189" i="9"/>
  <c r="J191" i="9" s="1"/>
  <c r="M53" i="9"/>
  <c r="M173" i="9" s="1"/>
  <c r="M33" i="9"/>
  <c r="M170" i="9" s="1"/>
  <c r="W190" i="9"/>
  <c r="AC190" i="9"/>
  <c r="O141" i="9"/>
  <c r="O186" i="9" s="1"/>
  <c r="O33" i="9"/>
  <c r="O170" i="9" s="1"/>
  <c r="M174" i="9"/>
  <c r="O184" i="9"/>
  <c r="O116" i="9"/>
  <c r="O183" i="9" s="1"/>
  <c r="O180" i="9"/>
  <c r="O100" i="9"/>
  <c r="O179" i="9" s="1"/>
  <c r="O174" i="9"/>
  <c r="O53" i="9"/>
  <c r="O173" i="9" s="1"/>
  <c r="W191" i="9" l="1"/>
  <c r="W192" i="9" s="1"/>
  <c r="AC191" i="9"/>
  <c r="AC192" i="9" s="1"/>
  <c r="H191" i="9"/>
  <c r="Q190" i="9" l="1"/>
  <c r="Q191" i="9" l="1"/>
  <c r="Q192" i="9" s="1"/>
  <c r="A3" i="9" l="1"/>
  <c r="H192" i="9" l="1"/>
  <c r="AI190" i="9" l="1"/>
  <c r="AI191" i="9" l="1"/>
  <c r="AI192" i="9" s="1"/>
  <c r="M11" i="9"/>
  <c r="O11" i="9"/>
  <c r="O23" i="9" s="1"/>
  <c r="O169" i="9" s="1"/>
  <c r="O189" i="9" s="1"/>
  <c r="M23" i="9" l="1"/>
  <c r="M169" i="9" s="1"/>
  <c r="J192" i="9"/>
  <c r="O191" i="9"/>
  <c r="O192" i="9" s="1"/>
  <c r="M189" i="9" l="1"/>
  <c r="M191" i="9" s="1"/>
  <c r="M192" i="9" s="1"/>
</calcChain>
</file>

<file path=xl/sharedStrings.xml><?xml version="1.0" encoding="utf-8"?>
<sst xmlns="http://schemas.openxmlformats.org/spreadsheetml/2006/main" count="483" uniqueCount="288">
  <si>
    <t>VOLUMEN A FINIQUITAR</t>
  </si>
  <si>
    <t>Finiquito de los Trabajos</t>
  </si>
  <si>
    <t>Secretaría de Comunicaciones y Obras Públicas</t>
  </si>
  <si>
    <t>Dirección de Obras Públicas</t>
  </si>
  <si>
    <t>CONTRATO</t>
  </si>
  <si>
    <t>CONVENIO</t>
  </si>
  <si>
    <t>VOLUMENES</t>
  </si>
  <si>
    <t xml:space="preserve">Estimación 1 </t>
  </si>
  <si>
    <t>IMPORTE</t>
  </si>
  <si>
    <t>IVA</t>
  </si>
  <si>
    <t>Estimación 2</t>
  </si>
  <si>
    <t>Estimación 3</t>
  </si>
  <si>
    <t>Estimación 4</t>
  </si>
  <si>
    <t>N°</t>
  </si>
  <si>
    <t>CONCEPTOS</t>
  </si>
  <si>
    <t>UNIDAD</t>
  </si>
  <si>
    <t>POR ESTIMAR</t>
  </si>
  <si>
    <t>VOLUMEN REAL EJECUTADO</t>
  </si>
  <si>
    <t>P.UNITARIO</t>
  </si>
  <si>
    <t>Importe</t>
  </si>
  <si>
    <t>Normal</t>
  </si>
  <si>
    <t>Estimación 11</t>
  </si>
  <si>
    <t>SUBTOTAL</t>
  </si>
  <si>
    <t>TOTAL</t>
  </si>
  <si>
    <t>VOLUMEN EJERCIDO</t>
  </si>
  <si>
    <t>Ext</t>
  </si>
  <si>
    <t>Exc</t>
  </si>
  <si>
    <t>RESUMEN</t>
  </si>
  <si>
    <t>m2</t>
  </si>
  <si>
    <t>m3</t>
  </si>
  <si>
    <t>PRELIMINARES</t>
  </si>
  <si>
    <t>E.P.-20</t>
  </si>
  <si>
    <t>Retiro de señal vertical tipo bandera SID -13, incluye recuperación del material y traslado a la bodega del departamento de mejoramiento vial de la DOP del municipio de chihuahua, demolición de base, maniobras, mano de obra, equipo y todo lo necesario para su correcta ejecución, P.U.O.T.</t>
  </si>
  <si>
    <t>pza</t>
  </si>
  <si>
    <t>E.P.-22</t>
  </si>
  <si>
    <t>Retiro de Red de Alumbrado Publico, que consta de  postes de alumbrado público con brazo sencillo y lamparas, bases, cableado electrico, accesorios electricos, incluye: recuperación del materiales y traslado a la bodega del Departamento de Mejoramiento Vial de la DOPM (ubicado en Ave. Juan Escutia y Ave. de las Industrías), demolición de base, maniobras, mano de obra, equipo y todo lo necesario para su correcta ejecución, P.U.O.T.</t>
  </si>
  <si>
    <t>E.P.-27</t>
  </si>
  <si>
    <t>Retiro de defensa metalica de acero galvanizado calibre 12, de 3.81 m de longitud asi como de los postes completos, incluye  la recuperacion del material y el traslado a la bodega del departamento de mejoramiento vial de la D.O.P. del municipio de chihuahua, maniobras, mano de obra, equipo y todo lo necesario para su correcta ejecución, P.U.O.T.</t>
  </si>
  <si>
    <t>E.P.-26</t>
  </si>
  <si>
    <t xml:space="preserve">Retiro de parapeto metálico para calzada  tipo T-34.4.1  incluye  la recuperacion del material y el traslado a la bodega del departamento de mejoramiento vial de la D.O.P. del municipio de chihuahua, maniobras, mano de obra, equipo y todo lo necesario para su correcta ejecución, P.U.O.T. </t>
  </si>
  <si>
    <t>m</t>
  </si>
  <si>
    <t>E.P.-25</t>
  </si>
  <si>
    <t xml:space="preserve">Retiro de puente metalico peatonal,  incluye  la recuperacion del material y el traslado a la bodega del departamento de mejoramiento vial de la D.O.P. del municipio de chihuahua, maniobras, mano de obra, equipo y todo lo necesario para su correcta ejecución, P.U.O.T. </t>
  </si>
  <si>
    <t>E.P.-21</t>
  </si>
  <si>
    <t>Retiro de árboles de cualquier altura con recuperación para su trasplante,  traslado a las instalaciones del dpto. de  parques y jardines, incluye desenraice, proteccion de la raiz carga, acarreos,  descarga y todo lo necesario para su correcta ejecucion P.U.O.T.</t>
  </si>
  <si>
    <t>047-X-a)2)a)</t>
  </si>
  <si>
    <t>Demoliciones, por unidad de obra terminada, de mamposterías de tercera clase, con mortero de cemento. Incluye: maquinaria, equipo, mano de obra, herramienta, carga y acarreo fuera de la obra de los desperdicios y todo lo necesario para su correcta ejecucion.</t>
  </si>
  <si>
    <t>047-X-01-C)1)</t>
  </si>
  <si>
    <t>Demoliciones, por unidad de obra terminada de concreto hidráulico simple: Incluye: maquinaria, equipo, mano de obra, herramienta, carga y acarreo fuera de la obra de los desperdicios y todo lo necesario para su correcta ejecucion.</t>
  </si>
  <si>
    <t>047-X-01-C)2)</t>
  </si>
  <si>
    <t>Demoliciones, por unidad de obra terminada de concreto hidráulico reforzado. Incluye: maquinaria, equipo, mano de obra, herramienta, carga y acarreo fuera de la obra de los desperdicios y todo lo necesario para su correcta ejecucion.</t>
  </si>
  <si>
    <t>E.P.-23</t>
  </si>
  <si>
    <t xml:space="preserve">Retiro de tuberia de 8" de diametro PAD  incluye  la recuperacion del material y el traslado a la bodega del departamento de mejoramiento vial de la D.O.P. del municipio de chihuahua maniobras, mano de obra, equipo y todo lo necesario para su correcta ejecución, P.U.O.T. </t>
  </si>
  <si>
    <t>E.P.-24</t>
  </si>
  <si>
    <t xml:space="preserve">Retiro de tuberia de 6" de diametro PAD  incluye  la recuperacion del material y el traslado a la bodega del departamento de mejoramiento vial de la D.O.P. del municipio de chihuahua maniobras, mano de obra, equipo y todo lo necesario para su correcta ejecución, P.U.O.T. </t>
  </si>
  <si>
    <t>E.P.-29</t>
  </si>
  <si>
    <t>Retiro de instalacion de camara para fotomultas, que consta de  poste,camara,cableado,malla, accesorios ,atc. incluye: recuperación del materiales y traslado a la bodega del Departamento de Mejoramiento Vial de la DOPM (ubicado en Ave. Juan Escutia y Ave. de las Industrías), demolición de base, maniobras, mano de obra, equipo y todo lo necesario para su correcta ejecución, P.U.O.T.</t>
  </si>
  <si>
    <t>TERRACERIAS EN VIALIDAD</t>
  </si>
  <si>
    <t>CORTES</t>
  </si>
  <si>
    <t>2.1.1</t>
  </si>
  <si>
    <t>009-C-06-a)2)</t>
  </si>
  <si>
    <t>Excavaciones en cortes y adicionales abajo de la subrasante , cuando el material se desperdicie, en cualquier tipo de material y a cualquier profundidad. Incluye: corte, extracción, remoción y carga del material excavado, limpieza, acarreo del material de desperdicio fuera de la obra, asi como la estabilización de taludes en caso de ser necesario. P.U.O.T.</t>
  </si>
  <si>
    <t>TERRAPLENES</t>
  </si>
  <si>
    <t>2.2.1</t>
  </si>
  <si>
    <t>009-F-09-a)2)</t>
  </si>
  <si>
    <t>Compactación del terreno natural en el área de desplante de los terraplenes, para noventa por ciento (90%), incluye escarificado, incorporación del agua, equipo, mano de obra y todo lo necesario para su correcta ejecución. P.U.O.T.</t>
  </si>
  <si>
    <t>2.2.2</t>
  </si>
  <si>
    <t>009-F14-d)2)</t>
  </si>
  <si>
    <t>Suministro, mezclado, tendido y compactación de la capa subrasante formada con material seleccionado de banco, por unidad de obra terminada con TMA de 3" y un VRS mínimo de 30, de la elevación de la subrasante en cortes y/o terraplenes existentes, para una compactación del noventa y cinco por ciento (95%). Incluye: material, acarreos, acamellonado, formación, agua para la compactación, equipo, mano de obra y todo lo necesario para su correcta ejecución. Se pagará medido compacto. P.U.O.T.</t>
  </si>
  <si>
    <t>2.2.3</t>
  </si>
  <si>
    <t>047-D-02.a)</t>
  </si>
  <si>
    <t>Suministro y colocación de material de relleno compactado al 85% en banquetas con material del banco que elija el contratista, cribado a 1½". Incluye: material,acarreos, acomodos, agua para compactación, equipo, mano de obra y todo lo necesario para su correcta ejecución. Se pagará medido compacto. P.U.O.T.</t>
  </si>
  <si>
    <t>CANALIZACIÓN</t>
  </si>
  <si>
    <t xml:space="preserve">TERRACERIAS </t>
  </si>
  <si>
    <t>3.1.1</t>
  </si>
  <si>
    <t>009-C-06-a)3)</t>
  </si>
  <si>
    <t>Excavaciones para desplante de canal,cuando el material se utilice para rellenos, cualesquiera que sean clasificación y profundidad. Incluye: extracción, afine, remoción, carga y acarreo del material al banco de material, limpieza y la estabilización de taludes en caso de ser necesario. P.U.O.T.</t>
  </si>
  <si>
    <t>3.1.2</t>
  </si>
  <si>
    <t>Excavaciones para desplante de canal,cuando se desperdicie el material  cualesquiera que sean clasificación y profundidad. Incluye: extracción, afine, remoción, carga y acarreo del material de desperdicio fuera de la obra, limpieza y la estabilización de taludes en caso de ser necesario. P.U.O.T.</t>
  </si>
  <si>
    <t>3.1.3</t>
  </si>
  <si>
    <t>Compactación del terreno natural en el área de desplante de canal, para noventa por ciento (90%), incluye escarificado, incorporación del agua, equipo, mano de obra y todo lo necesario para su correcta ejecución. P.U.O.T.</t>
  </si>
  <si>
    <t>3.1.4</t>
  </si>
  <si>
    <t>Suministro, mezclado, tendido y compactación de capa de transicion para desplante de canal con material seleccionado de banco calidad subrasante, por unidad de obra terminada con TMA de 3" y un VRS mínimo de 30, de la elevación de la subrasante en cortes y/o terraplenes existentes, para una compactación del noventa y cinco por ciento (95%). Incluye: material, acarreos, acamellonado, formación, agua para la compactación, equipo, mano de obra y todo lo necesario para su correcta ejecución. Se pagará medido compacto. P.U.O.T.</t>
  </si>
  <si>
    <t>3.1.5</t>
  </si>
  <si>
    <t>047-D-.02.d)</t>
  </si>
  <si>
    <t>Colocación y compactación de rellenos de excavaciones para estructuras, por unidad de obra terminada, con material producto de la excavaciones, cribado previamente a un TMA 2½", colocado en capas no mayores de 20 cm de espesor. Incluye: maniobras, cargas, acarreos, tratamientos, acomodos, equipo, agua para compactación, mano de obra y todo lo necesario para su correcta ejecución. Se pagará medido compacto. P.U.O.T.</t>
  </si>
  <si>
    <t>3.1.6</t>
  </si>
  <si>
    <t>047-D-.02.c)</t>
  </si>
  <si>
    <t>Suministro y colocación de material de relleno de excavaciones para canal, por unidad de obra terminada. Con material de banco grava-arena, TMA 2½" en capas no mayores de 20 cm. Incluye: materiales, acarreos, acomodos, equipo, agua, mano de obra y todo lo necesario para su correcta ejecución. Se pagará medido compacto. P.U.O.T.</t>
  </si>
  <si>
    <t>3.1.7</t>
  </si>
  <si>
    <t>047-C-02-h)</t>
  </si>
  <si>
    <t>Suministro y colocación de material de filtro con TMA 10 cm, de piedra bola o  triturado, en aproches de  muros de canal en capas no mayores de 30 cm. Incluye: material, acarreos, cargas, descargas, acomodo, humectados y todo lo necesario para su correcta ejecución. Se pagará medido compacto. P.U.O.T.</t>
  </si>
  <si>
    <t>ESTRUCTURAS</t>
  </si>
  <si>
    <t>3.2.1</t>
  </si>
  <si>
    <t>047-G-11.f)2)</t>
  </si>
  <si>
    <t xml:space="preserve">Suministro y colocación de concreto hidraulico premezclado, por unidad de obra terminada, simple, colado en seco, de f'c= 150 Kg/cm2, utilizado en plantilla ,5 cms de espesor. Incluye: materiales, desperdicios, bombeo, mano de obra, equipo, curado, regleado y todo lo necesario para su correcta ejecución. </t>
  </si>
  <si>
    <t>3.2.2</t>
  </si>
  <si>
    <t>047-G.11.a)29)</t>
  </si>
  <si>
    <t xml:space="preserve">Suministro y colocación de concreto hidraulico premezclado, por unidad de obra terminada, simple, colado en seco de f'c= 250 Kg/cm2, utilizado en piso de canal Incluye: materiales, bombeado, cimbra aparente, descimbrado, vaciado, a cualquier altura, equipo, herramienta, mano de obra , vibrado, acarreos, las maniobras necesarias, y todo lo necesario para su correcta ejecución. </t>
  </si>
  <si>
    <t>3.2.3</t>
  </si>
  <si>
    <t>047-G.11.a)28)</t>
  </si>
  <si>
    <t xml:space="preserve">Suministro y colocación de concreto hidraulico premezclado, por unidad de obra terminada, simple, colado en seco de f'c= 250 Kg/cm2, utilizado en muros de canal Incluye: materiales, bombeado, cimbra aparente, descimbrado, vaciado, a cualquier altura, equipo, herramienta, mano de obra , vibrado, acarreos, las maniobras necesarias, y todo lo necesario para su correcta ejecución. </t>
  </si>
  <si>
    <t>3.2.4</t>
  </si>
  <si>
    <t xml:space="preserve">Suministro y colocación de concreto hidraulico premezclado, por unidad de obra terminada, simple, colado en seco de f'c= 300 Kg/cm2,  utilizado en losa superior de canal  a cualquier altura. Incluye: materiales, mano de obra, equipo, bombeo, desperdicios, obra falsa, cimbrados y descimbrados, acabado superficial de losa (Rayado), preparación de juntas de construcción, empotramiento y pasos de tuberias, curados y todo lo necesario para su correcta ejecución. </t>
  </si>
  <si>
    <t>3.2.5</t>
  </si>
  <si>
    <t>047-H-04-a)2)a)1)</t>
  </si>
  <si>
    <t>Suministro de acero de refuerzo, L.A.B. puesto en obra, varillas con límite elástico mayor o igual a 4200 Kg/cm² para los diferentes elementos estructurales del canal. Incluye: adquisición de materiales(Se pagaran volumenes de proyecto puestos en almacén del lugar de la obra), volumen de desperdicio, cargas, descargas y almacenamientos dentro de la obra.</t>
  </si>
  <si>
    <t>kg</t>
  </si>
  <si>
    <t>3.2.6</t>
  </si>
  <si>
    <t>047-H-04-a)2)a)2)</t>
  </si>
  <si>
    <t>Habilitado y colocación de acero de refuerzo utilizado en piso,muros y losa superior de canal . Incluye: mano de obra, alambre recocido, ganchos, traslapes, silletas, desperdicios, acarreos, elevaciones y todo lo necesario para su correcta ejecución a cualquier altura. P.U.O.T.</t>
  </si>
  <si>
    <t>3.2.7</t>
  </si>
  <si>
    <t>047-M-14-e)2)</t>
  </si>
  <si>
    <t>Suministro y colocacion tuberia de  de 4" de diámetro de PVC, utilizada en drenes de muros y losas de concreto en canal. Incluye: materiales, mano de obra, sujeción, herramienta y todo lo necesario para su correcta ejecución por unidad de obra terminada.</t>
  </si>
  <si>
    <t>TRABAJOS DIVERSOS</t>
  </si>
  <si>
    <t>047-G-11-a)3)</t>
  </si>
  <si>
    <t xml:space="preserve">Suministro y colocación de concreto hidraulico premezclado, por unidad de obra terminada, simple, colado en seco de f'c= 150 Kg/cm2, utilizado en banquetas de 8 cm de espesor acabado a vuelta de plana. Incluye: materiales, cimbra, colado, vibrado, curado, descimbra, materiales, mano de obra, acabado según proyecto, consumibles, herramienta, equipo, y todo lo necesario para su correcta ejecución. </t>
  </si>
  <si>
    <t>047-Y-02-b)8)</t>
  </si>
  <si>
    <t>Construcción de guarniciones de concreto hidráulico simple, coladas en el lugar, de f'c= 200 Kg/cm2, de 612.5 cm2 de sección, según proyecto. Incluye: materiales, desperdicios, cimbra metálica, descimbrado, juntas, sellado, vibrado, curado, mano de obra, herramienta y todo lo necesario para su correcta ejecución por unidad de obra terminada.</t>
  </si>
  <si>
    <t>047-Y-31</t>
  </si>
  <si>
    <t>Corte de carpeta de concreto hidráulico con cortadora de disco de diamante de 15 cm de espesor. Incluye: equipo, mano de obra y todo lo necesario para su correcta ejecución . P.U.O.T.</t>
  </si>
  <si>
    <t>OBRAS DE DRENAJE</t>
  </si>
  <si>
    <t>DRENES PLUVIALES.</t>
  </si>
  <si>
    <t>Excavacion en zanja en cualquier clasificacion y profundidad. Incluye: materiales, mano de obra, herramienta, afine, carga y acarreo del material de desperdicio fuera de la obra y todo lo necesario para su correcta ejecución. P.U.O.T.</t>
  </si>
  <si>
    <t>047-D-02-f)</t>
  </si>
  <si>
    <t>Suministro y colocación de arena de rio en plantilla y colchon en tuberias. Incluye: materiales, mano de obra, herramienta y todo lo necesario para su correcta ejecución. P.U.O.T.</t>
  </si>
  <si>
    <t>Relleno de zanjas con material de banco. Incluye: materiales, humectado y compactado con compactadora manual en capas no mayores de 15 cm de espesor al 90 % de la prueba PROCTOR estandar, y limpiezas. P.U.O.T.</t>
  </si>
  <si>
    <t>047-K-08-a)2)</t>
  </si>
  <si>
    <t>Suministro y colocación de alcantarilla de lámina galvanizada, tubo circular sin recubrimiento, por unidad de obra terminada tipo desarmable, intercambiable, de 90 cm de diámetro y calibre Nº 14 con peso de 55.40 Kg/m.</t>
  </si>
  <si>
    <t>047-11-a)8)</t>
  </si>
  <si>
    <t>Concreto hidráulico, por unidad de obra terminada (Inciso: 3.01.02.026-H.10): Simple, colado en seco: de f'c= 150 Kg/cm2, utilizado en cabezotes y caja receptora</t>
  </si>
  <si>
    <t>Concreto hidráulico, por unidad de obra terminada (Inciso: 3.01.02.026-H.10): Simple, colado en seco: de f'c= 150 Kg/cm2, utilizado en cunetas y/o lavaderos.</t>
  </si>
  <si>
    <t>047-H-04-a)2)a)</t>
  </si>
  <si>
    <t>Acero para concreto hidráulico. Acero de refuerzo, por unidad de obra terminada : varillas con límite elástico igual o mayor a fy= 4,200 Kg/cm2: suministro, habilitado y colocacion de acero en  caja receptora y lavaderos.</t>
  </si>
  <si>
    <t>Kg</t>
  </si>
  <si>
    <t>PAVIMENTOS</t>
  </si>
  <si>
    <t>086-E-05-a).2).a)</t>
  </si>
  <si>
    <t>Suministro, formación y compactación de Sub-Base por unidad de obra terminada, compactada al noventay cinco por ciento (95%), Del banco que elija el Contratista, con material parcialmente triturado. Incluye: materiales, acarreos, cargas y descargas, mezclado, tendido, compactado, suministro e incorporación del agua, afinamiento y todo lo necesario para su colocación.</t>
  </si>
  <si>
    <t>086-E-05-b).2).a)</t>
  </si>
  <si>
    <t>Suministro, formación y compactación de Base hidráulica, por unidad de obra terminada, compactada al cien por ciento (100%), del banco que elija el Contratista, con material triturado total. Incluye: materiales, acarreos, cargas y descargas, mezclado, tendido, compactado, suministro e incorporación del agua, afinamiento y todo lo necesario para su colocación.</t>
  </si>
  <si>
    <t>086-G.07-a)2)b)</t>
  </si>
  <si>
    <t>Suministro y colocación de riego de liga con emulsión asfáltica tipo RR-2K superestable, por unidad de obra terminada, a razón de 0.50 lt/m2. Incluye: material, almacenamiento, preparación de la superficie, protección de estructuras existentes, operación de calentamiento o recalentamiento, aplicación, desperdiciós y todo lo necesario para su correcta ejecución.</t>
  </si>
  <si>
    <t>086-G.07-a)2)a)</t>
  </si>
  <si>
    <t>Suministro y colocación de riego de impregnación con emulsión asfáltica de rompimiento medio tipo RL-2K, por unidad de obra terminada, a razón de 1.50 lt/m2. Incluye: material, almacenamiento, preparación de la superficie, protección de estructuras existentes, operación de calentamiento o recalentamiento, aplicación, desperdiciós y todo lo necesario para su correcta ejecución.</t>
  </si>
  <si>
    <t>086-L-03)C)1)</t>
  </si>
  <si>
    <t>Suministro, tendido y compactado de carpetas de concreto asfáltico (Mezcla caliente), por unidad de obra terminada, compactada al noventa y cinco porciento (95%), del banco que elija el contratista de 2 cm de espesor compacto, TMA 3/8". Incluye: materiales, instalación y desmantelamiento de plantas, alimentación de las plantas, cribados y desperdicios, trituración parcial o total, cargas y descargas de los materiales, acarreos locales, formación de almacenamientos, secado del material pétreo y clasificación, dosificación, calentamientos, mezclado de los materiales pétreos y cementos asfálticos, barrido, tendido, compactación al grado fijado, chaflanes en orillas de carpeta y acabado con rodillo lliso, sondeos para verificación de espesor y todo lo necesario para su correcta ejecución.</t>
  </si>
  <si>
    <t>086-O-02-b)5)</t>
  </si>
  <si>
    <t xml:space="preserve"> Suministro y colocación de concreto hidraulico en carpetas, por unidad de obra terminada, de concreto simple MR= 42.5 Kg/cm2, con fibra (2 lbs/m3), de 15 cm de espesor, acabado rastrillado. Incluye: materiales, silletas en cada corte, pasajuntas, cimbra metalica, cimbrado y descimbrado, calafateo con sello isonomeric, cola de rata, aserrado, cortes, acero de transmisión de esfuerzos de ½", mano de obra, herramienta,  barrido de la base impregnada, vibrado con regla vibratoria y por inmersion y todo lo necesario para su correcta ejecución. </t>
  </si>
  <si>
    <t>SEÑALAMIENTO</t>
  </si>
  <si>
    <t>SE-ME</t>
  </si>
  <si>
    <t>SEÑALES ELEVADAS (E.P.-18)</t>
  </si>
  <si>
    <t>02-a)4)</t>
  </si>
  <si>
    <t xml:space="preserve">Suministrio e instalación de señales restrictivas reflejantes, por unidad de obra terminada, SR-6 de 30 cm por lado (Alto), con poste galvanizado de 2" x 2" x 3.50 m. Incluye: materiales, colocación, mano de obra, herramientas y todo lo necesario para su colocación. </t>
  </si>
  <si>
    <t>02-B.2)</t>
  </si>
  <si>
    <t xml:space="preserve">Suministrio e instalación de señales restrictivas reflejantes, por unidad de obra terminada, SR-7 de 85 cm por lado (Ceda el paso), con poste galvanizado de 2" x 2" x 3.50 m. Incluye: materiales, colocación, mano de obra, herramientas y todo lo necesario para su colocación. </t>
  </si>
  <si>
    <t>02-a)</t>
  </si>
  <si>
    <t xml:space="preserve">Suministrio e instalación de señales restrictivas reflejantes, por unidad de obra terminada, SR de 86 x 86 cm, con poste galvanizado de 2" x 2" x 3.50 m. Incluye: materiales, colocación, mano de obra, herramientas y todo lo necesario para su colocación. </t>
  </si>
  <si>
    <t>01-A)</t>
  </si>
  <si>
    <t xml:space="preserve">Suministrio e instalación de señales preventivas reflejantes, por unidad de obra terminada, SP de 86 x 86 cm, con poste galvanizado de 2" x 2" x 3.50 m. Incluye: materiales, colocación, mano de obra, herramientas y todo lo necesario para su colocación. </t>
  </si>
  <si>
    <t>03-g)</t>
  </si>
  <si>
    <t>Suministro e instalación de señales informativas de destino (SID), por unidad de obra terminada, SID-13 de 244 x 366 cm (Reflejante alta intensidad y estructura galvanizada. Incluye señal OD-5 de 30 x 12 cm, materiales, poste,galvanizado, la construcción de la base según proyecto, montaje, instalación, mano de obra, herramienta y todo lo necesario para su correcta ejecución.</t>
  </si>
  <si>
    <t>07-a) 6)</t>
  </si>
  <si>
    <t>Suministro e instalación de señales informativas de recomendación (SIR), por unidad de obra terminada, SIR de 56 x 178 cm (Informativa de recomendación). Incluye materiales, poste, la instalación, mano de obra, herramienta y todo lo necesario para su correcta ejecución.</t>
  </si>
  <si>
    <t>OBRAS Y DISPOSITIVOS DIVERSOS</t>
  </si>
  <si>
    <t>09-e)2)</t>
  </si>
  <si>
    <t>Suministrio e instalación de señales reflejantes, por unidad de obra terminada, OD-5  de 61 x 122 cm (Indicadores de obstaculos). Incluye: materiales, colocación, mano de obra, herramientas y todo lo necesario para su colocación.</t>
  </si>
  <si>
    <t>09-g)1)</t>
  </si>
  <si>
    <t>Suministro y colocación de vialetón reflejante ámbar (OD-7), de 10 x 22 x 5 cm, con anclas. Incluye: materiales, colocación, mano de obra, herramientas y todo lo necesario para su colocación. P.U.O.T.</t>
  </si>
  <si>
    <t>09-m)</t>
  </si>
  <si>
    <t xml:space="preserve">Suministro y colocación de boyas metálicas (OD-13), por unidad de obra terminada. Incluye: materiales, colocación, mano de obra, herramientas y todo lo necesario para su colocación. </t>
  </si>
  <si>
    <t>Suministro y colocación de vialeta con un reflejante color blanco, por unidad de obra terminada. Incluye: materiales, colocación, mano de obra, herramientas y todo lo necesario para su colocación.</t>
  </si>
  <si>
    <t>Suministro y colocación de vialeta con un reflejante color ámbar, por unidad de obra terminada. Incluye: materiales, colocación, mano de obra, herramientas y todo lo necesario para su colocación.</t>
  </si>
  <si>
    <t xml:space="preserve"> RECUBRIMIENTO CON PINTURA</t>
  </si>
  <si>
    <t>047-W-03-d)1)</t>
  </si>
  <si>
    <t>Recubrimiento de superficies, por unidad de obra terminada, en  guarniciones. Incluye: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</si>
  <si>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047-W-03-d)2)</t>
  </si>
  <si>
    <t>Recubrimiento de superficies, por unidad de obra terminada, en cruces peatonales y flechas. Incluye: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</si>
  <si>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047-W-03-f)3)</t>
  </si>
  <si>
    <t>Recubrimiento de superficies, por unidad de obra terminada, raya de 12 cm de ancho. Incluye suministro de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t>
  </si>
  <si>
    <t>AGUA POTABLE Y ALCANTARILLADO</t>
  </si>
  <si>
    <t>AGUA POTABLE Y AGUA TRATADA</t>
  </si>
  <si>
    <t>8.1.1</t>
  </si>
  <si>
    <t>8.1.2</t>
  </si>
  <si>
    <t>8.1.3</t>
  </si>
  <si>
    <t>8.1.4</t>
  </si>
  <si>
    <t>E.P.-12</t>
  </si>
  <si>
    <t>Nivelación de caja de válvulas, de 0.00 a 1.00 m de altura, a base de ladrillo recocido de 7 x 14 x 28 cm,  junteado con mortero de cemento-arena 1:5, y enjarre por ambas caras. Incluye: cimbra de madera, losa de concreto armado f´c= 250 Kg/cm2 segun especificaciones de JMAS, la reutilizacion  del marco contramarco y la tapa fo. fo., descimbrado, membrana de curado, acero de refuerzo, materiales, mano de obra, herramienta y todo lo necesario para su correcta ejecución. P.U.O.T.</t>
  </si>
  <si>
    <t>8.1.5</t>
  </si>
  <si>
    <t>AP-A-07-d)1</t>
  </si>
  <si>
    <t>Suministro de tubería de RD 26 de PVC de 8” para agua potable, puesto en obra. P.U.O.T.</t>
  </si>
  <si>
    <t>8.1.6</t>
  </si>
  <si>
    <t>AP-A-07-c)1</t>
  </si>
  <si>
    <t>Suministro de tubería de RD 26 de PVC de 6” para agua potable, puesto en obra. P.U.O.T.</t>
  </si>
  <si>
    <t>8.1.7</t>
  </si>
  <si>
    <t>AP-A-07-d)2</t>
  </si>
  <si>
    <t>Instalación de tubería de PVC de 8” RD 26 para agua potable,Incluye: Mano de obra,translados,equipo,prueba hidrostatica y todo lo necesario para su correcta ejecucion.</t>
  </si>
  <si>
    <t>8.1.8</t>
  </si>
  <si>
    <t>AP-A-07-c)2</t>
  </si>
  <si>
    <t>Instalación de tubería de PVC de 6” RD 26 para agua potable,Incluye: Mano de obra,translados,equipo,prueba hidrostatica y todo lo necesario para su correcta ejecucion.</t>
  </si>
  <si>
    <t>8.1.9</t>
  </si>
  <si>
    <t>E.P.-30</t>
  </si>
  <si>
    <t>Reubicacion de garza metalica de 8" de diametro y 12 m de longitud</t>
  </si>
  <si>
    <t xml:space="preserve"> ALCANTARILLADO</t>
  </si>
  <si>
    <t>8.2.1</t>
  </si>
  <si>
    <t>E.P.-13</t>
  </si>
  <si>
    <t>Nivelación de pozo de visita, de 0.00 a 1.00 m de altura, a base de ladrillo recocido de 7 x 14 x 28 cm, junteado con mortero de cemento-arena 1:5, y enjarre por ambas caras: Incluye: reutilizacion del brocal fo. fo., impermeabilizante integral en aplanado, materiales, mano de obra, herramienta y todo lo necesario para su correcta ejecución. P.U.O.T.</t>
  </si>
  <si>
    <t>INSTALACIONES ELÉCTRICAS</t>
  </si>
  <si>
    <t>E.P. 16</t>
  </si>
  <si>
    <t>Suministro y colocación de  interruptores termomagnéticos de caja moldeada 1 de 2x15A, 1 contactor magmetico de 30amp. en 240V. dos fases en subestacion existente E02 de 15kva, incluye cableado,  tuberias y todo lo necesario para para su funcionamiento</t>
  </si>
  <si>
    <t>Suministro y colocación de  interruptores termomagnéticos de caja moldeada 1 de 2x15A, 1 contactor magmetico de 30amp. en 240V. dos fases en subestacion existente E01 de 25kva, incluye cableado,  tuberias y todo lo necesario para para su funcionamiento</t>
  </si>
  <si>
    <t>Relocalizacion de subestacion existente E02, incluye transformador, medicion y control existente, y todo lo necesario para su correcta instalacion</t>
  </si>
  <si>
    <t>Suministro y colocación de alimentador compuesto por poliducto de alta densidad RD19 de 53 mm, conteniendo 5 cables de aluminio monopolares con aislamiento tipo XLP, para 600V. en cal.4 , incluye todo lo necesario para su correcto funcionamiento.</t>
  </si>
  <si>
    <t>Suministro y colocación de alimentador compuesto por poliducto de alta densidad RD19 de 35 mm, conteniendo 3 cables de aluminio monopolares con aislamiento tipo XLP, para 600V. en cal.4 , incluye todo lo necesario para su correcto funcionamiento.</t>
  </si>
  <si>
    <t>Suministro y colocación de alimentador compuesto por  5 cables de aluminio monopolares con aislamiento tipo XLP, para 600V. en cal.4 en tuberia existente , incluye todo lo necesario para su correcto funcionamiento.</t>
  </si>
  <si>
    <t>Suministro y colocación de alimentador compuesto por poliducto de alta densidad RD19 de 41 mm, conteniendo 3 cables de aluminio monopolares con aislamiento tipo XLP, para 600V. 2 en cal. 2  y uno en cal.4 , incluye todo lo necesario para su correcto funcionamiento.</t>
  </si>
  <si>
    <t>Suministro y colocación de alimentador compuesto por poliducto de alta densidad RD19 de 53 mm, conteniendo 5 cables de aluminio monopolares con aislamiento tipo XLP, para 600V. 4 en cal. 2  y uno en cal.4 , incluye todo lo necesario para su correcto funcionamiento.</t>
  </si>
  <si>
    <t>Suministro y colocación de alimentador compuesto por poliducto de alta densidad RD19 de 53 mm, conteniendo 5 cables de aluminio monopolares con aislamiento tipo XLP, para 600V. 4 en cal. 1/0  y uno en cal.2 , incluye todo lo necesario para su correcto funcionamiento.</t>
  </si>
  <si>
    <t>Suministro y colocación de alimentador compuesto por poliducto de alta densidad RD19 de 53 mm, conteniendo 3 cables de aluminio monopolares con aislamiento tipo XLP, para 600V. 2 en cal. 1/0  y uno en cal.2 , incluye todo lo necesario para su correcto funcionamiento.</t>
  </si>
  <si>
    <t>Suministro y colocación de alimentador compuesto por tubo pared gruesa de 41 mm, conteniendo 3 cables de aluminio monopolares con aislamiento tipo XLP, para 600V. en cal.4 , incluye todo lo necesario para su correcto funcionamiento.</t>
  </si>
  <si>
    <t>Suministro e instalacion de tubo PGG de 63mm para usar como encamizado de tubo pad 53mm sobre el canal para cruzar la av. Cantera</t>
  </si>
  <si>
    <t>Suministro e instalacion de caja registro nema 3R para transiciones bajo puente entre tuberias metalicas y de pad con medidas de 40x40x40cms, incluye todo lo necesario para su correcta instalacion</t>
  </si>
  <si>
    <t>Registro de concreto de 70x70x50cm, medidas exteriores, con tapa de concreto armada con varilla de 3/8"",  a cada 10 cm en ambos lados, con 7 cm de espesor. con pozo de absorcion rellleno de grava y arena, de 40cmsx40cmsx60cms de profundidad,  incluye  todo lo necesario para su correcto funcionamiento</t>
  </si>
  <si>
    <t>032-H-10-d)</t>
  </si>
  <si>
    <t>Zanja de 20x60cm, asi como relleno y compactación con material existente</t>
  </si>
  <si>
    <t>032-H-10-b)</t>
  </si>
  <si>
    <t>Trámites ante unidad de verificación incluye el pago a la misma.</t>
  </si>
  <si>
    <t>Trámites ante C.F.E.  incluye pagos por modificacion de lineas existentes, aumento de carga para subestacion existente</t>
  </si>
  <si>
    <t>MODIFICACIONES AL ALUMBRADO EXISTENTE</t>
  </si>
  <si>
    <t>E.P. 21</t>
  </si>
  <si>
    <t>Retiro de postes, luminarios y cableados existentes; entrega de materiales en almacen de alumbrado, incluye limpieza del aerea.</t>
  </si>
  <si>
    <t>E.P.-28</t>
  </si>
  <si>
    <t>Relocalizacion de poste completo cerca de su posicion , incluye base nueva, cableado y limpieza del aerea.</t>
  </si>
  <si>
    <t>Estimación 5</t>
  </si>
  <si>
    <t>OBRA EXTRAORDINARIA</t>
  </si>
  <si>
    <t>.</t>
  </si>
  <si>
    <t>Bombeo de agua con bomba de 4", Incluye: Equipo, mano de obra y todo lo necesario para su correcta ejecución. P.U.O.T.</t>
  </si>
  <si>
    <t>Bombeo de agua con bomba de 2", Incluye: Equipo, mano de obra y todo lo necesario para su correcta ejecución. P.U.O.T.</t>
  </si>
  <si>
    <t>Filtro de 0.20 m de espesor con grava triturada de hasta 1" de diámetro ", Incluye: Materiales, mano de obra, equipo, herramienta y todo lo necesario para su correcta ejecución. P.U.O.T.</t>
  </si>
  <si>
    <t>EXT-01</t>
  </si>
  <si>
    <t>EXT-02</t>
  </si>
  <si>
    <t>EXT-03</t>
  </si>
  <si>
    <t>hora</t>
  </si>
  <si>
    <t>Estimación 6</t>
  </si>
  <si>
    <t>Estimación 7</t>
  </si>
  <si>
    <t>EXT-04</t>
  </si>
  <si>
    <t>EXT-05</t>
  </si>
  <si>
    <t>EXT-06</t>
  </si>
  <si>
    <t>Estimación 8</t>
  </si>
  <si>
    <t xml:space="preserve">Suministro de Pino Eldarica de 3 a 4 metros de altura y tallo de 4" de espesor, LAB Obra. </t>
  </si>
  <si>
    <t xml:space="preserve">Sembrado y colocación de árbol (Pino Eldarica) de 3 a 4 metros de altura y diámetro del tallo de 4”: Incluye: Excavación de poza de 2 m x 2 m x 2 m, retiro del material producto de la excavación a banco de desperdicios autorizado por la DDUE, que elija el contratista; suministro y colocación de tierra vegetal (jardín), abono para la tierra, riego por 30 días, hasta su adaptación, materiales, mano de obra, herramienta, maquinaria, equipo y todo lo necesario para su correcta ejecución. </t>
  </si>
  <si>
    <t>Limpieza y desazolve de lodos, arena, tierra, basura,  existentes en el canal y que fueron depositados naturalmente por las precipitaciones extraordinarias presentadas en la temporada de lluvias: Incluye: mano de obra, equipo, herramienta, retiro del material producto de la limpieza y desazolve a banco de desperdicios autorizado por la DDUE, que elija el contratista y todo lo necesario para su correcta ejecución. P.U.O.T.</t>
  </si>
  <si>
    <t>Estimación 9</t>
  </si>
  <si>
    <t>Estimación 10</t>
  </si>
  <si>
    <t>EXT-07</t>
  </si>
  <si>
    <t>EXT-08</t>
  </si>
  <si>
    <t>EXT-09</t>
  </si>
  <si>
    <t>SUMINISTRO DE MATERIALES, FABRICACION E INSTALACION DE REJILLA EN  CANAL UBICADO EN LA AVE. DE LA CANTERA HECHA CON ANGULO DE 4 X 1/2,  3/5 DE 3/8 , TUBO DE ACERO C-40  3" DE DIAM. DE 7.20 ML DE LONG   C/U</t>
  </si>
  <si>
    <t>EXT-10</t>
  </si>
  <si>
    <t>SUMINISTRO,FABRICACION E INSTALACION DE GARZA DE ACERO NEGRO CEDULA 40 SIN COSTURA DE 8" DE DIÁMETRO PARA LÍNEA DE AGUA POTABLE, INCLUYE: 14.65 ML DE TUBERÍA DE ACERO NEGRO CÉDULA 40 SIN COSTURA DE 8", 3 CODOS 45° Y 2 CODOS 90° REALIZADOS CON LA MISMA TUBERÍA, 2 BRIDAS SOLDABLES DE 8", 1 EMPAQUE DE NEOPRENO DE 8", 8 TORNILLOS DE 3/4" X 3 1/2" Y PINTURA ANTICORROSIVA ESMALTE NEGRA</t>
  </si>
  <si>
    <t>EXT-11</t>
  </si>
  <si>
    <t>SUMINISTRO,FABRICACION  E INSTALACION DE GARZA DE ACERO NEGRO CEDULA 40 SIN COSTURA DE 8" DE DIÁMETRO PARA LÍNEA DE AGUA TRATADA, INCLUYE: 15.68 ML DE TUBERÍA DE ACERO NEGRO CÉDULA 40 SIN COSTURA DE 8", 0.40 ML DE TUBERÍA DE ACERO NEGRO CEDULA 40 SIN COSTURA DE 6", 2 CODOS 45° Y 2 CODOS 90° REALIZADOS CON LA MISMA TUBERÍA, 2 BRIDAS SOLDABLES DE 8", 3 EMPAQUES DE NEOPRENO DE 8", 4 EMPAQUES DE NEOPRENO DE 6" , 48 TORNILLOS DE 3/4" X 3 1/2", DESINSTALACIÓN DE VÁLVULA COMPUERTA Y CONTRAGOLPE DE ARIETE DE 6" CON SU AREGLO E INSTALACIÓN EN GARZA NUEVA Y PINTURA ANTICORROSIVA ESMALTE NEGRA</t>
  </si>
  <si>
    <t>EXT-12</t>
  </si>
  <si>
    <t>SUMINISTRO,FABRICACION E INSTALACION DE GARZA DE ACERO NEGRO CEDULA 40 SIN COSTURA DE 8" DE DIÁMETRO PARA LÍNEA DE AGUA POTABLE, INCLUYE: 3.85 ML DE TUBERÍA DE ACERO NEGRO CÉDULA 40 SIN COSTURA DE 8", 2 CODOS 45° REALIZADOS CON LA MISMA TUBERÍA, 2 BRIDAS SOLDABLES DE 8", 1 EMPAQUE DE NEOPRENO DE 8", 8 TORNILLOS DE 3/4" X 3 1/2" Y PINTURA ANTICORROSIVA ESMALTE NEGRA</t>
  </si>
  <si>
    <t>EXT-13</t>
  </si>
  <si>
    <t>SUMINISTRO,FABRICACION E INSTALACION DE GARZA DE ACERO NEGRO CEDULA 40 SIN COSTURA DE 8" DE DIÁMETRO PARA LÍNEA DE AGUA TRATADA, INCLUYE: 3.85 ML DE TUBERÍA DE ACERO NEGRO CÉDULA 40 SIN COSTURA DE 8", 2 CODOS 45° REALIZADOS CON LA MISMA TUBERÍA, 2 BRIDAS SOLDABLES DE 8", 1 EMPAQUE DE NEOPRENO DE 8", 8 TORNILLOS DE 3/4" X 3 1/2" Y PINTURA ANTICORROSIVA ESMALTE NEGRA</t>
  </si>
  <si>
    <t>EXT-14</t>
  </si>
  <si>
    <t>SUMINISTRO,FABRICACION E INSTALACION DE GARZA DE ACERO NEGRO CEDULA 40 SIN COSTURA DE 6" DE DIÁMETRO PARA LÍNEA DE AGUA TRATADA, INCLUYE: 3.85 ML DE TUBERÍA DE ACERO NEGRO CÉDULA 40 SIN COSTURA DE 6", 2 CODOS 45° REALIZADOS CON LA MISMA TUBERÍA, 2 BRIDAS SOLDABLES DE 6", 1 EMPAQUE DE NEOPRENO DE 6", 8 TORNILLOS DE 3/4" X 3 1/2" Y PINTURA ANTICORROSIVA ESMALTE NEGRA</t>
  </si>
  <si>
    <t>EXT-15</t>
  </si>
  <si>
    <t>SUMINISTRO, FABRICACION E INSTALACION  DE CARRETES DE ACERO NEGRO CED-40 SIN COSTURA DE 8" DE DIAM .CON BRIDAS DE 9.40 ML X 8" DE DIAM.  PINTURA ANTICORROSIVA ESMALTE NEGRO</t>
  </si>
  <si>
    <t>EXT-16</t>
  </si>
  <si>
    <t>SUMINISTRO E INSTALACION DE VALVULA COMPUERTA DE 8" DE DIAMETRO V.F. MARCA   DOROT, APK, SIGMA O SIMILAR</t>
  </si>
  <si>
    <t>EXT-17</t>
  </si>
  <si>
    <t>SUMINISTRO DE MATERIALES Y CONSTRUCCION DE CAJA DE VALVULAS DE 1.20 X1.40  CON ADOBON INCLUYE :  CONTRAMARCO Y TAPA DE FIERRO</t>
  </si>
  <si>
    <t>EXT-18</t>
  </si>
  <si>
    <t>SUMINISTRO DE MATERIALES Y CONSTRUCCION DE CAJA DE VALVULAS DE 2.30 X1.60  CON ADOBON INCLUYE :  CONTRAMARCO Y TAPA DE FIERRO</t>
  </si>
  <si>
    <t>EXT-19</t>
  </si>
  <si>
    <t>EXT-20</t>
  </si>
  <si>
    <t>EXT-21</t>
  </si>
  <si>
    <t>DESINSTALACION Y REUBICACION DE PARAPETO METALICO EXISTENTE</t>
  </si>
  <si>
    <t>EXT-22</t>
  </si>
  <si>
    <t>EXT-23</t>
  </si>
  <si>
    <t>MEZCLA ASFALTICA CON EMULSION  MODIFICADA CON POLIMEROS BASE LATEX PARA MICROCARPETA DE 1.30 DE ESPESOR PROMEDIO PARA RECUBRIMIENTO  DE RODERAS Y RENIVELACION  P.U.O.T.</t>
  </si>
  <si>
    <t>RETIRO DE ANUNCIO ESPECTACULAR, TRASLADO  Y BAJADA A OBRAS PUBLICAS.   INCLUYE: CORTE EN PARTES PARA TRASLADO, TRASLADO Y ENTREGA.</t>
  </si>
  <si>
    <t>RETIRO DE MALLA CICLONICA, TRASLADO Y ENTREGA EN PATIO DE OBRAS PÚBLICAS.</t>
  </si>
  <si>
    <t>DESMONTE, RETIRO Y ENTREGA DE GARZAS EXISTENTES  DE OBRA A PATIO DE OBRAS PÚBLICAS. INCLUYE : DESINSTALACION Y REUBICACION DE LOS ARREGLOS EXISTENTES EN LAS GARZAS</t>
  </si>
  <si>
    <t>SUMINISTRO E INSTALACION DE PIEZAS ESPECIALES EN AGUA POTABLE Y AGUA TRATADA DE 8" Y 6" DE DIAMETRO.</t>
  </si>
  <si>
    <t>SUMINISTRO Y COLOCACION DE BARRERAS DE CONCRETO PREFABRICADAS DE .60X .80  3 MTS DE LONG  FABRICADA CON CONCRETO F`C=200 KG/CM2, CIMBRA METALICA, Y ACABADO APARENTE. INCLUYE: FABRICACION , FLETE , DESCARGA Y COLOCACION EN OBRA</t>
  </si>
  <si>
    <t>juego</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</si>
</sst>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8" formatCode="&quot;$&quot;#,##0.00;[Red]\-&quot;$&quot;#,##0.00"/>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7" formatCode="&quot;$&quot;#,##0.00"/>
    <numFmt numFmtId="168" formatCode="#,##0.00_ ;[Red]\-#,##0.00\ "/>
    <numFmt numFmtId="174" formatCode="#,##0.00_ ;\-#,##0.00\ "/>
    <numFmt numFmtId="177" formatCode="[$$-80A]#,##0.00"/>
    <numFmt numFmtId="178" formatCode="_-[$$-80A]* #,##0.00_-;\-[$$-80A]* #,##0.00_-;_-[$$-80A]* &quot;-&quot;??_-;_-@_-"/>
    <numFmt numFmtId="179" formatCode="#,##0&quot; Pts&quot;;[Red]\-#,##0&quot; Pts&quot;"/>
    <numFmt numFmtId="180" formatCode="0.0"/>
    <numFmt numFmtId="182" formatCode="_-[$€-2]* #,##0.00_-;\-[$€-2]* #,##0.00_-;_-[$€-2]* &quot;-&quot;??_-"/>
    <numFmt numFmtId="183" formatCode="_(&quot;N$&quot;* #,##0.00_);_(&quot;N$&quot;* \(#,##0.00\);_(&quot;N$&quot;* &quot;-&quot;??_);_(@_)"/>
    <numFmt numFmtId="184" formatCode="&quot;$&quot;\ #,##0.00_);[Red]\(&quot;$&quot;\ #,##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Times New Roman"/>
      <family val="1"/>
    </font>
    <font>
      <b/>
      <sz val="12"/>
      <name val="Times New Roman"/>
      <family val="1"/>
    </font>
    <font>
      <sz val="10"/>
      <name val="Swis721 Cn BT"/>
      <family val="2"/>
    </font>
    <font>
      <b/>
      <sz val="8"/>
      <color indexed="14"/>
      <name val="Helv"/>
    </font>
    <font>
      <b/>
      <sz val="8"/>
      <name val="Helv"/>
    </font>
    <font>
      <b/>
      <sz val="10"/>
      <name val="Arial"/>
      <family val="2"/>
    </font>
    <font>
      <sz val="10"/>
      <name val="MS Sans Serif"/>
      <family val="2"/>
    </font>
    <font>
      <sz val="10"/>
      <name val="Arial"/>
      <family val="2"/>
    </font>
    <font>
      <b/>
      <sz val="10"/>
      <color indexed="9"/>
      <name val="Arial"/>
      <family val="2"/>
    </font>
    <font>
      <b/>
      <sz val="10"/>
      <name val="Arial Narrow"/>
      <family val="2"/>
    </font>
    <font>
      <sz val="9"/>
      <name val="Arial Narrow"/>
      <family val="2"/>
    </font>
    <font>
      <b/>
      <sz val="9"/>
      <name val="Arial"/>
      <family val="2"/>
    </font>
    <font>
      <sz val="10"/>
      <name val="Arial Narrow"/>
      <family val="2"/>
    </font>
    <font>
      <b/>
      <sz val="10"/>
      <color rgb="FF00B050"/>
      <name val="Arial"/>
      <family val="2"/>
    </font>
    <font>
      <b/>
      <sz val="10"/>
      <color rgb="FFFF0000"/>
      <name val="Arial"/>
      <family val="2"/>
    </font>
    <font>
      <sz val="11"/>
      <name val="Arial"/>
      <family val="2"/>
    </font>
    <font>
      <sz val="12"/>
      <name val="Tahoma"/>
      <family val="2"/>
    </font>
    <font>
      <sz val="12"/>
      <color theme="1"/>
      <name val="Tahoma"/>
      <family val="2"/>
    </font>
    <font>
      <sz val="9"/>
      <name val="Arial"/>
      <family val="2"/>
    </font>
    <font>
      <sz val="8"/>
      <name val="Arial"/>
      <family val="2"/>
    </font>
    <font>
      <sz val="10"/>
      <name val="MS Sans Serif"/>
      <family val="2"/>
    </font>
    <font>
      <sz val="11"/>
      <color indexed="8"/>
      <name val="Calibri"/>
      <family val="2"/>
    </font>
    <font>
      <sz val="11"/>
      <color theme="1"/>
      <name val="Arial"/>
      <family val="2"/>
    </font>
    <font>
      <b/>
      <sz val="11"/>
      <color theme="0"/>
      <name val="Arial"/>
      <family val="2"/>
    </font>
    <font>
      <sz val="11"/>
      <name val="Arial Narrow"/>
      <family val="2"/>
    </font>
    <font>
      <b/>
      <sz val="11"/>
      <color theme="1"/>
      <name val="Arial"/>
      <family val="2"/>
    </font>
    <font>
      <b/>
      <sz val="11"/>
      <name val="Arial Narrow"/>
      <family val="2"/>
    </font>
    <font>
      <b/>
      <sz val="11"/>
      <name val="Arial"/>
      <family val="2"/>
    </font>
    <font>
      <b/>
      <sz val="12"/>
      <name val="Tahoma"/>
      <family val="2"/>
    </font>
  </fonts>
  <fills count="9">
    <fill>
      <patternFill patternType="none"/>
    </fill>
    <fill>
      <patternFill patternType="gray125"/>
    </fill>
    <fill>
      <patternFill patternType="solid">
        <fgColor indexed="65"/>
        <bgColor indexed="64"/>
      </patternFill>
    </fill>
    <fill>
      <patternFill patternType="solid">
        <fgColor indexed="23"/>
        <bgColor indexed="64"/>
      </patternFill>
    </fill>
    <fill>
      <patternFill patternType="solid">
        <fgColor indexed="13"/>
        <bgColor indexed="64"/>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8" tint="-0.249977111117893"/>
        <bgColor indexed="64"/>
      </patternFill>
    </fill>
  </fills>
  <borders count="20">
    <border>
      <left/>
      <right/>
      <top/>
      <bottom/>
      <diagonal/>
    </border>
    <border>
      <left style="thin">
        <color indexed="8"/>
      </left>
      <right style="thin">
        <color indexed="8"/>
      </right>
      <top style="thin">
        <color indexed="8"/>
      </top>
      <bottom style="thin">
        <color indexed="8"/>
      </bottom>
      <diagonal/>
    </border>
    <border>
      <left/>
      <right/>
      <top style="double">
        <color indexed="8"/>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hair">
        <color indexed="9"/>
      </left>
      <right style="hair">
        <color indexed="9"/>
      </right>
      <top style="hair">
        <color indexed="9"/>
      </top>
      <bottom style="hair">
        <color indexed="9"/>
      </bottom>
      <diagonal/>
    </border>
    <border>
      <left/>
      <right style="medium">
        <color indexed="64"/>
      </right>
      <top/>
      <bottom/>
      <diagonal/>
    </border>
    <border>
      <left/>
      <right style="medium">
        <color indexed="64"/>
      </right>
      <top style="medium">
        <color indexed="64"/>
      </top>
      <bottom/>
      <diagonal/>
    </border>
    <border>
      <left/>
      <right/>
      <top style="thin">
        <color indexed="64"/>
      </top>
      <bottom style="thin">
        <color indexed="64"/>
      </bottom>
      <diagonal/>
    </border>
    <border>
      <left style="hair">
        <color indexed="9"/>
      </left>
      <right/>
      <top style="hair">
        <color indexed="9"/>
      </top>
      <bottom style="hair">
        <color indexed="9"/>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13"/>
      </left>
      <right style="thin">
        <color indexed="13"/>
      </right>
      <top style="thin">
        <color indexed="13"/>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s>
  <cellStyleXfs count="61">
    <xf numFmtId="0" fontId="0" fillId="0" borderId="0"/>
    <xf numFmtId="2" fontId="11" fillId="2" borderId="0">
      <alignment horizontal="center" vertical="center"/>
    </xf>
    <xf numFmtId="0" fontId="12" fillId="0" borderId="1"/>
    <xf numFmtId="0" fontId="13" fillId="0" borderId="0"/>
    <xf numFmtId="0" fontId="8" fillId="0" borderId="0" applyNumberFormat="0" applyFill="0" applyBorder="0" applyAlignment="0" applyProtection="0">
      <alignment vertical="top"/>
      <protection locked="0"/>
    </xf>
    <xf numFmtId="165"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9" fontId="7" fillId="0" borderId="0" applyFont="0" applyFill="0" applyBorder="0" applyAlignment="0" applyProtection="0"/>
    <xf numFmtId="0" fontId="10" fillId="0" borderId="1"/>
    <xf numFmtId="0" fontId="10" fillId="0" borderId="0"/>
    <xf numFmtId="0" fontId="9" fillId="0" borderId="2"/>
    <xf numFmtId="0" fontId="10" fillId="0" borderId="0"/>
    <xf numFmtId="0" fontId="15" fillId="0" borderId="0"/>
    <xf numFmtId="0" fontId="16" fillId="0" borderId="0"/>
    <xf numFmtId="40" fontId="15" fillId="0" borderId="0" applyFont="0" applyFill="0" applyBorder="0" applyAlignment="0" applyProtection="0"/>
    <xf numFmtId="0" fontId="7" fillId="0" borderId="0"/>
    <xf numFmtId="0" fontId="6" fillId="0" borderId="0"/>
    <xf numFmtId="0" fontId="7" fillId="0" borderId="0"/>
    <xf numFmtId="0" fontId="7" fillId="0" borderId="0"/>
    <xf numFmtId="43" fontId="6" fillId="0" borderId="0" applyFont="0" applyFill="0" applyBorder="0" applyAlignment="0" applyProtection="0"/>
    <xf numFmtId="164" fontId="7" fillId="0" borderId="0" applyFont="0" applyFill="0" applyBorder="0" applyAlignment="0" applyProtection="0"/>
    <xf numFmtId="0" fontId="5" fillId="0" borderId="0"/>
    <xf numFmtId="0" fontId="29" fillId="0" borderId="0"/>
    <xf numFmtId="179" fontId="15" fillId="0" borderId="0" applyFont="0" applyFill="0" applyBorder="0" applyAlignment="0" applyProtection="0"/>
    <xf numFmtId="9" fontId="15" fillId="0" borderId="0" applyFont="0" applyFill="0" applyBorder="0" applyAlignment="0" applyProtection="0"/>
    <xf numFmtId="182" fontId="7" fillId="0" borderId="0" applyFont="0" applyFill="0" applyBorder="0" applyAlignment="0" applyProtection="0"/>
    <xf numFmtId="164" fontId="30" fillId="0" borderId="0" applyFont="0" applyFill="0" applyBorder="0" applyAlignment="0" applyProtection="0"/>
    <xf numFmtId="183" fontId="7" fillId="0" borderId="0" applyFont="0" applyFill="0" applyBorder="0" applyAlignment="0" applyProtection="0"/>
    <xf numFmtId="164" fontId="7" fillId="0" borderId="0" applyFont="0" applyFill="0" applyBorder="0" applyAlignment="0" applyProtection="0"/>
    <xf numFmtId="44" fontId="7" fillId="0" borderId="0" applyFont="0" applyFill="0" applyBorder="0" applyAlignment="0" applyProtection="0"/>
    <xf numFmtId="0" fontId="7" fillId="0" borderId="0"/>
    <xf numFmtId="9" fontId="7" fillId="0" borderId="0" applyFont="0" applyFill="0" applyBorder="0" applyAlignment="0" applyProtection="0"/>
    <xf numFmtId="0" fontId="15" fillId="0" borderId="0"/>
    <xf numFmtId="165" fontId="7" fillId="0" borderId="0" applyFont="0" applyFill="0" applyBorder="0" applyAlignment="0" applyProtection="0"/>
    <xf numFmtId="0" fontId="15" fillId="0" borderId="0"/>
    <xf numFmtId="40" fontId="15" fillId="0" borderId="0" applyFont="0" applyFill="0" applyBorder="0" applyAlignment="0" applyProtection="0"/>
    <xf numFmtId="0" fontId="7" fillId="0" borderId="0"/>
    <xf numFmtId="184" fontId="15" fillId="0" borderId="0" applyFont="0" applyFill="0" applyBorder="0" applyAlignment="0" applyProtection="0"/>
    <xf numFmtId="164" fontId="15" fillId="0" borderId="0" applyFont="0" applyFill="0" applyBorder="0" applyAlignment="0" applyProtection="0"/>
    <xf numFmtId="43" fontId="4" fillId="0" borderId="0" applyFont="0" applyFill="0" applyBorder="0" applyAlignment="0" applyProtection="0"/>
    <xf numFmtId="43" fontId="15"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7" fillId="0" borderId="0"/>
    <xf numFmtId="43" fontId="7" fillId="0" borderId="0" applyFont="0" applyFill="0" applyBorder="0" applyAlignment="0" applyProtection="0"/>
    <xf numFmtId="0" fontId="7" fillId="0" borderId="0"/>
    <xf numFmtId="44" fontId="7" fillId="0" borderId="0" applyFont="0" applyFill="0" applyBorder="0" applyAlignment="0" applyProtection="0"/>
    <xf numFmtId="0" fontId="2" fillId="0" borderId="0"/>
    <xf numFmtId="0" fontId="1" fillId="0" borderId="0"/>
  </cellStyleXfs>
  <cellXfs count="163">
    <xf numFmtId="0" fontId="0" fillId="0" borderId="0" xfId="0"/>
    <xf numFmtId="0" fontId="7" fillId="0" borderId="0" xfId="0" applyNumberFormat="1" applyFont="1" applyFill="1" applyBorder="1" applyAlignment="1">
      <alignment horizontal="center" vertical="top"/>
    </xf>
    <xf numFmtId="0" fontId="7" fillId="0" borderId="0" xfId="0" applyFont="1" applyBorder="1" applyAlignment="1">
      <alignment horizontal="center" vertical="top"/>
    </xf>
    <xf numFmtId="4" fontId="7" fillId="0" borderId="0" xfId="0" applyNumberFormat="1" applyFont="1" applyFill="1" applyBorder="1" applyAlignment="1">
      <alignment vertical="top"/>
    </xf>
    <xf numFmtId="0" fontId="7" fillId="0" borderId="0" xfId="0" applyFont="1"/>
    <xf numFmtId="0" fontId="7" fillId="0" borderId="0" xfId="0" applyFont="1" applyFill="1" applyBorder="1" applyAlignment="1">
      <alignment horizontal="right" vertical="top"/>
    </xf>
    <xf numFmtId="0" fontId="7" fillId="0" borderId="0" xfId="0" applyFont="1" applyAlignment="1">
      <alignment horizontal="center"/>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horizontal="left" vertical="top"/>
    </xf>
    <xf numFmtId="0" fontId="7" fillId="0" borderId="0" xfId="0" applyFont="1" applyFill="1" applyBorder="1" applyAlignment="1">
      <alignment vertical="top"/>
    </xf>
    <xf numFmtId="167" fontId="7" fillId="0" borderId="0" xfId="0" applyNumberFormat="1" applyFont="1" applyFill="1" applyBorder="1" applyAlignment="1">
      <alignment vertical="top"/>
    </xf>
    <xf numFmtId="0" fontId="17" fillId="3" borderId="7" xfId="0" applyFont="1" applyFill="1" applyBorder="1" applyAlignment="1">
      <alignment horizontal="center" vertical="center"/>
    </xf>
    <xf numFmtId="0" fontId="7" fillId="0" borderId="0" xfId="0" applyFont="1" applyBorder="1" applyAlignment="1">
      <alignment horizontal="right" vertical="top"/>
    </xf>
    <xf numFmtId="2" fontId="7" fillId="0" borderId="0" xfId="0" applyNumberFormat="1" applyFont="1" applyBorder="1" applyAlignment="1">
      <alignment horizontal="center" vertical="top" wrapText="1"/>
    </xf>
    <xf numFmtId="2" fontId="7" fillId="0" borderId="0" xfId="0" applyNumberFormat="1" applyFont="1" applyAlignment="1">
      <alignment horizontal="center" wrapText="1"/>
    </xf>
    <xf numFmtId="0" fontId="7" fillId="0" borderId="0" xfId="0" applyFont="1" applyAlignment="1">
      <alignment horizontal="left"/>
    </xf>
    <xf numFmtId="0" fontId="7" fillId="0" borderId="0" xfId="0" applyFont="1" applyFill="1" applyAlignment="1">
      <alignment horizontal="right"/>
    </xf>
    <xf numFmtId="0" fontId="7" fillId="0" borderId="0" xfId="0" applyFont="1" applyAlignment="1">
      <alignment horizontal="right"/>
    </xf>
    <xf numFmtId="2" fontId="14" fillId="0" borderId="0" xfId="0" applyNumberFormat="1" applyFont="1" applyFill="1" applyBorder="1" applyAlignment="1">
      <alignment horizontal="center" wrapText="1"/>
    </xf>
    <xf numFmtId="0" fontId="14" fillId="0" borderId="0" xfId="0" applyFont="1" applyFill="1" applyBorder="1" applyAlignment="1">
      <alignment horizontal="left"/>
    </xf>
    <xf numFmtId="0" fontId="14" fillId="0" borderId="0" xfId="0" applyFont="1" applyFill="1" applyBorder="1" applyAlignment="1">
      <alignment horizontal="center"/>
    </xf>
    <xf numFmtId="0" fontId="14" fillId="0" borderId="0" xfId="0" applyFont="1" applyFill="1" applyBorder="1" applyAlignment="1">
      <alignment horizontal="right"/>
    </xf>
    <xf numFmtId="4" fontId="7" fillId="0" borderId="0" xfId="0" applyNumberFormat="1" applyFont="1" applyBorder="1" applyAlignment="1">
      <alignment vertical="top"/>
    </xf>
    <xf numFmtId="1" fontId="14" fillId="0" borderId="0" xfId="0" applyNumberFormat="1" applyFont="1" applyFill="1" applyBorder="1" applyAlignment="1">
      <alignment horizontal="center" vertical="center"/>
    </xf>
    <xf numFmtId="167" fontId="7" fillId="0" borderId="0" xfId="7" applyNumberFormat="1" applyFont="1" applyBorder="1" applyAlignment="1">
      <alignment vertical="top"/>
    </xf>
    <xf numFmtId="168" fontId="7" fillId="0" borderId="0" xfId="5" applyNumberFormat="1" applyFont="1" applyBorder="1" applyAlignment="1">
      <alignment vertical="top"/>
    </xf>
    <xf numFmtId="0" fontId="17" fillId="3" borderId="0" xfId="0" applyFont="1" applyFill="1" applyBorder="1" applyAlignment="1">
      <alignment horizontal="right" vertical="top"/>
    </xf>
    <xf numFmtId="167" fontId="17" fillId="3" borderId="0" xfId="0" applyNumberFormat="1" applyFont="1" applyFill="1" applyBorder="1" applyAlignment="1">
      <alignment horizontal="right" vertical="top"/>
    </xf>
    <xf numFmtId="0" fontId="14" fillId="0" borderId="0" xfId="0" applyFont="1" applyBorder="1" applyAlignment="1">
      <alignment vertical="top"/>
    </xf>
    <xf numFmtId="0" fontId="17" fillId="3" borderId="7" xfId="0" applyFont="1" applyFill="1" applyBorder="1" applyAlignment="1">
      <alignment horizontal="center" vertical="center"/>
    </xf>
    <xf numFmtId="167" fontId="17" fillId="0" borderId="0" xfId="0" applyNumberFormat="1" applyFont="1" applyFill="1" applyBorder="1" applyAlignment="1">
      <alignment vertical="top"/>
    </xf>
    <xf numFmtId="168" fontId="7" fillId="0" borderId="0" xfId="5" applyNumberFormat="1" applyFont="1" applyFill="1" applyBorder="1" applyAlignment="1">
      <alignment horizontal="right" vertical="top"/>
    </xf>
    <xf numFmtId="2" fontId="7" fillId="0" borderId="0" xfId="0" applyNumberFormat="1" applyFont="1" applyFill="1" applyBorder="1" applyAlignment="1">
      <alignment horizontal="center" vertical="top" wrapText="1"/>
    </xf>
    <xf numFmtId="0" fontId="7" fillId="0" borderId="0" xfId="0" applyFont="1" applyFill="1" applyBorder="1" applyAlignment="1">
      <alignment horizontal="left" vertical="top"/>
    </xf>
    <xf numFmtId="0" fontId="7" fillId="0" borderId="0" xfId="0" applyFont="1" applyFill="1" applyBorder="1" applyAlignment="1">
      <alignment horizontal="center" vertical="top"/>
    </xf>
    <xf numFmtId="0" fontId="17" fillId="0" borderId="0" xfId="0" applyFont="1" applyFill="1" applyBorder="1" applyAlignment="1">
      <alignment horizontal="right" vertical="top"/>
    </xf>
    <xf numFmtId="167" fontId="17" fillId="0" borderId="0" xfId="0" applyNumberFormat="1" applyFont="1" applyFill="1" applyBorder="1" applyAlignment="1">
      <alignment horizontal="right" vertical="top"/>
    </xf>
    <xf numFmtId="0" fontId="7" fillId="0" borderId="0" xfId="0" applyFont="1" applyFill="1" applyAlignment="1">
      <alignment vertical="top"/>
    </xf>
    <xf numFmtId="4" fontId="7" fillId="0" borderId="0" xfId="0" applyNumberFormat="1" applyFont="1" applyFill="1" applyAlignment="1">
      <alignment vertical="top"/>
    </xf>
    <xf numFmtId="0" fontId="7" fillId="0" borderId="0" xfId="14" applyFont="1" applyFill="1" applyBorder="1"/>
    <xf numFmtId="177" fontId="21" fillId="0" borderId="0" xfId="6" applyNumberFormat="1" applyFont="1" applyFill="1" applyBorder="1" applyAlignment="1">
      <alignment horizontal="right" vertical="top"/>
    </xf>
    <xf numFmtId="2" fontId="7" fillId="0" borderId="0" xfId="0" applyNumberFormat="1" applyFont="1" applyFill="1" applyBorder="1" applyAlignment="1">
      <alignment horizontal="right" vertical="top"/>
    </xf>
    <xf numFmtId="0" fontId="14" fillId="5" borderId="14" xfId="0" applyFont="1" applyFill="1" applyBorder="1" applyAlignment="1">
      <alignment horizontal="center"/>
    </xf>
    <xf numFmtId="0" fontId="22" fillId="5" borderId="14" xfId="0" applyFont="1" applyFill="1" applyBorder="1" applyAlignment="1">
      <alignment horizontal="center"/>
    </xf>
    <xf numFmtId="0" fontId="23" fillId="5" borderId="14" xfId="0" applyFont="1" applyFill="1" applyBorder="1" applyAlignment="1">
      <alignment horizontal="center"/>
    </xf>
    <xf numFmtId="0" fontId="14" fillId="6" borderId="14" xfId="0" applyFont="1" applyFill="1" applyBorder="1" applyAlignment="1">
      <alignment horizontal="center"/>
    </xf>
    <xf numFmtId="0" fontId="22" fillId="6" borderId="14" xfId="0" applyFont="1" applyFill="1" applyBorder="1" applyAlignment="1">
      <alignment horizontal="center"/>
    </xf>
    <xf numFmtId="0" fontId="23" fillId="6" borderId="14" xfId="0" applyFont="1" applyFill="1" applyBorder="1" applyAlignment="1">
      <alignment horizontal="center"/>
    </xf>
    <xf numFmtId="168" fontId="7" fillId="0" borderId="0" xfId="5" applyNumberFormat="1" applyFont="1" applyFill="1" applyBorder="1" applyAlignment="1">
      <alignment vertical="top"/>
    </xf>
    <xf numFmtId="167" fontId="19" fillId="0" borderId="0" xfId="16" applyNumberFormat="1" applyFont="1" applyFill="1" applyBorder="1" applyAlignment="1" applyProtection="1">
      <alignment vertical="top"/>
    </xf>
    <xf numFmtId="167" fontId="14" fillId="0" borderId="0" xfId="0" applyNumberFormat="1" applyFont="1" applyFill="1" applyBorder="1" applyAlignment="1">
      <alignment horizontal="right" vertical="top"/>
    </xf>
    <xf numFmtId="167" fontId="23" fillId="0" borderId="0" xfId="0" applyNumberFormat="1" applyFont="1" applyFill="1" applyBorder="1" applyAlignment="1">
      <alignment horizontal="right" vertical="top"/>
    </xf>
    <xf numFmtId="2" fontId="25" fillId="0" borderId="0" xfId="0" applyNumberFormat="1" applyFont="1" applyFill="1" applyBorder="1" applyAlignment="1">
      <alignment horizontal="center" vertical="top" wrapText="1"/>
    </xf>
    <xf numFmtId="0" fontId="25" fillId="0" borderId="0" xfId="0" applyFont="1" applyFill="1" applyBorder="1" applyAlignment="1">
      <alignment horizontal="justify" vertical="top" wrapText="1"/>
    </xf>
    <xf numFmtId="0" fontId="25" fillId="0" borderId="0" xfId="0" applyFont="1" applyFill="1" applyBorder="1" applyAlignment="1">
      <alignment horizontal="center" vertical="top" wrapText="1"/>
    </xf>
    <xf numFmtId="174" fontId="26" fillId="0" borderId="0" xfId="5" applyNumberFormat="1" applyFont="1" applyFill="1" applyBorder="1" applyAlignment="1">
      <alignment horizontal="center" vertical="top" wrapText="1"/>
    </xf>
    <xf numFmtId="178" fontId="26" fillId="0" borderId="0" xfId="6" applyNumberFormat="1" applyFont="1" applyFill="1" applyBorder="1" applyAlignment="1">
      <alignment vertical="top" wrapText="1"/>
    </xf>
    <xf numFmtId="177" fontId="18" fillId="0" borderId="0" xfId="6" applyNumberFormat="1" applyFont="1" applyFill="1" applyBorder="1" applyAlignment="1">
      <alignment horizontal="right" vertical="top"/>
    </xf>
    <xf numFmtId="0" fontId="20" fillId="4" borderId="15" xfId="0" applyFont="1" applyFill="1" applyBorder="1" applyAlignment="1">
      <alignment horizontal="justify"/>
    </xf>
    <xf numFmtId="4" fontId="7" fillId="0" borderId="0" xfId="0" applyNumberFormat="1" applyFont="1" applyBorder="1" applyAlignment="1"/>
    <xf numFmtId="0" fontId="7" fillId="0" borderId="0" xfId="0" applyFont="1" applyBorder="1" applyAlignment="1"/>
    <xf numFmtId="0" fontId="7" fillId="0" borderId="0" xfId="0" applyFont="1" applyFill="1" applyBorder="1" applyAlignment="1"/>
    <xf numFmtId="0" fontId="33" fillId="0" borderId="14" xfId="37" applyFont="1" applyBorder="1" applyAlignment="1">
      <alignment horizontal="center" vertical="center"/>
    </xf>
    <xf numFmtId="0" fontId="33" fillId="0" borderId="14" xfId="16" applyNumberFormat="1" applyFont="1" applyFill="1" applyBorder="1" applyAlignment="1" applyProtection="1">
      <alignment horizontal="justify" vertical="top" wrapText="1"/>
    </xf>
    <xf numFmtId="0" fontId="33" fillId="0" borderId="14" xfId="16" applyNumberFormat="1" applyFont="1" applyFill="1" applyBorder="1" applyAlignment="1" applyProtection="1">
      <alignment horizontal="center" vertical="center"/>
    </xf>
    <xf numFmtId="164" fontId="7" fillId="0" borderId="0" xfId="6" applyFont="1" applyBorder="1" applyAlignment="1">
      <alignment vertical="top"/>
    </xf>
    <xf numFmtId="167" fontId="27" fillId="0" borderId="0" xfId="16" applyNumberFormat="1" applyFont="1" applyFill="1" applyBorder="1" applyAlignment="1" applyProtection="1"/>
    <xf numFmtId="164" fontId="19" fillId="0" borderId="0" xfId="6" applyFont="1" applyFill="1" applyBorder="1" applyAlignment="1">
      <alignment horizontal="center"/>
    </xf>
    <xf numFmtId="0" fontId="28" fillId="0" borderId="0" xfId="0" applyFont="1" applyFill="1" applyBorder="1" applyAlignment="1">
      <alignment horizontal="center" vertical="center"/>
    </xf>
    <xf numFmtId="0" fontId="28" fillId="0" borderId="0" xfId="0" applyNumberFormat="1" applyFont="1" applyFill="1" applyBorder="1" applyAlignment="1">
      <alignment horizontal="justify" vertical="center"/>
    </xf>
    <xf numFmtId="4" fontId="28" fillId="0" borderId="0" xfId="0" applyNumberFormat="1" applyFont="1" applyFill="1" applyBorder="1" applyAlignment="1">
      <alignment horizontal="center" vertical="center"/>
    </xf>
    <xf numFmtId="164" fontId="14" fillId="0" borderId="0" xfId="0" applyNumberFormat="1" applyFont="1" applyFill="1" applyBorder="1" applyAlignment="1"/>
    <xf numFmtId="168" fontId="7" fillId="0" borderId="0" xfId="5" applyNumberFormat="1" applyFont="1" applyFill="1" applyBorder="1" applyAlignment="1">
      <alignment horizontal="right"/>
    </xf>
    <xf numFmtId="0" fontId="7" fillId="0" borderId="14" xfId="0" applyFont="1" applyFill="1" applyBorder="1" applyAlignment="1"/>
    <xf numFmtId="0" fontId="7" fillId="0" borderId="14" xfId="0" applyFont="1" applyFill="1" applyBorder="1" applyAlignment="1">
      <alignment vertical="top"/>
    </xf>
    <xf numFmtId="0" fontId="32" fillId="8" borderId="14" xfId="35" applyFont="1" applyFill="1" applyBorder="1" applyAlignment="1">
      <alignment vertical="center"/>
    </xf>
    <xf numFmtId="4" fontId="24" fillId="0" borderId="14" xfId="36" applyNumberFormat="1" applyFont="1" applyFill="1" applyBorder="1" applyAlignment="1">
      <alignment horizontal="right" vertical="center" wrapText="1"/>
    </xf>
    <xf numFmtId="44" fontId="31" fillId="0" borderId="14" xfId="35" applyNumberFormat="1" applyFont="1" applyFill="1" applyBorder="1" applyAlignment="1">
      <alignment horizontal="right" vertical="center" wrapText="1"/>
    </xf>
    <xf numFmtId="4" fontId="24" fillId="0" borderId="0" xfId="36" applyNumberFormat="1" applyFont="1" applyFill="1" applyBorder="1" applyAlignment="1">
      <alignment horizontal="right" vertical="center" wrapText="1"/>
    </xf>
    <xf numFmtId="164" fontId="14" fillId="0" borderId="0" xfId="6" applyFont="1" applyFill="1" applyBorder="1" applyAlignment="1">
      <alignment horizontal="center"/>
    </xf>
    <xf numFmtId="164" fontId="32" fillId="8" borderId="14" xfId="6" applyFont="1" applyFill="1" applyBorder="1" applyAlignment="1">
      <alignment vertical="center"/>
    </xf>
    <xf numFmtId="164" fontId="18" fillId="0" borderId="0" xfId="6" applyFont="1" applyFill="1" applyBorder="1" applyAlignment="1">
      <alignment horizontal="right" vertical="top"/>
    </xf>
    <xf numFmtId="164" fontId="18" fillId="5" borderId="0" xfId="6" applyFont="1" applyFill="1" applyBorder="1" applyAlignment="1">
      <alignment horizontal="right" vertical="top"/>
    </xf>
    <xf numFmtId="164" fontId="17" fillId="3" borderId="0" xfId="6" applyFont="1" applyFill="1" applyBorder="1" applyAlignment="1">
      <alignment horizontal="right" vertical="top"/>
    </xf>
    <xf numFmtId="164" fontId="17" fillId="0" borderId="0" xfId="6" applyFont="1" applyFill="1" applyBorder="1" applyAlignment="1">
      <alignment horizontal="right" vertical="top"/>
    </xf>
    <xf numFmtId="164" fontId="7" fillId="0" borderId="0" xfId="6" applyFont="1"/>
    <xf numFmtId="164" fontId="7" fillId="0" borderId="0" xfId="6" applyFont="1" applyAlignment="1">
      <alignment vertical="top"/>
    </xf>
    <xf numFmtId="164" fontId="14" fillId="5" borderId="14" xfId="6" applyFont="1" applyFill="1" applyBorder="1" applyAlignment="1">
      <alignment horizontal="center"/>
    </xf>
    <xf numFmtId="164" fontId="23" fillId="0" borderId="0" xfId="6" applyFont="1" applyFill="1" applyBorder="1" applyAlignment="1">
      <alignment horizontal="right" vertical="top"/>
    </xf>
    <xf numFmtId="164" fontId="7" fillId="0" borderId="0" xfId="6" applyFont="1" applyFill="1" applyAlignment="1">
      <alignment vertical="top"/>
    </xf>
    <xf numFmtId="164" fontId="22" fillId="5" borderId="14" xfId="6" applyFont="1" applyFill="1" applyBorder="1" applyAlignment="1">
      <alignment horizontal="center"/>
    </xf>
    <xf numFmtId="164" fontId="23" fillId="5" borderId="14" xfId="6" applyFont="1" applyFill="1" applyBorder="1" applyAlignment="1">
      <alignment horizontal="center"/>
    </xf>
    <xf numFmtId="0" fontId="32" fillId="8" borderId="12" xfId="35" applyFont="1" applyFill="1" applyBorder="1" applyAlignment="1">
      <alignment vertical="center"/>
    </xf>
    <xf numFmtId="0" fontId="33" fillId="0" borderId="18" xfId="37" applyFont="1" applyBorder="1" applyAlignment="1">
      <alignment horizontal="center" vertical="top"/>
    </xf>
    <xf numFmtId="0" fontId="32" fillId="8" borderId="18" xfId="35" applyFont="1" applyFill="1" applyBorder="1" applyAlignment="1">
      <alignment vertical="center"/>
    </xf>
    <xf numFmtId="164" fontId="24" fillId="0" borderId="0" xfId="6" applyFont="1" applyFill="1" applyBorder="1" applyAlignment="1">
      <alignment horizontal="right" vertical="center" wrapText="1"/>
    </xf>
    <xf numFmtId="4" fontId="24" fillId="0" borderId="4" xfId="36" applyNumberFormat="1" applyFont="1" applyFill="1" applyBorder="1" applyAlignment="1">
      <alignment horizontal="right" vertical="center" wrapText="1"/>
    </xf>
    <xf numFmtId="164" fontId="24" fillId="0" borderId="5" xfId="6" applyFont="1" applyFill="1" applyBorder="1" applyAlignment="1">
      <alignment horizontal="right" vertical="center" wrapText="1"/>
    </xf>
    <xf numFmtId="4" fontId="24" fillId="0" borderId="5" xfId="36" applyNumberFormat="1" applyFont="1" applyFill="1" applyBorder="1" applyAlignment="1">
      <alignment horizontal="right" vertical="center" wrapText="1"/>
    </xf>
    <xf numFmtId="164" fontId="24" fillId="0" borderId="9" xfId="6" applyFont="1" applyFill="1" applyBorder="1" applyAlignment="1">
      <alignment horizontal="right" vertical="center" wrapText="1"/>
    </xf>
    <xf numFmtId="4" fontId="24" fillId="0" borderId="6" xfId="36" applyNumberFormat="1" applyFont="1" applyFill="1" applyBorder="1" applyAlignment="1">
      <alignment horizontal="right" vertical="center" wrapText="1"/>
    </xf>
    <xf numFmtId="164" fontId="24" fillId="0" borderId="8" xfId="6" applyFont="1" applyFill="1" applyBorder="1" applyAlignment="1">
      <alignment horizontal="right" vertical="center" wrapText="1"/>
    </xf>
    <xf numFmtId="0" fontId="32" fillId="8" borderId="17" xfId="35" applyFont="1" applyFill="1" applyBorder="1" applyAlignment="1">
      <alignment vertical="center"/>
    </xf>
    <xf numFmtId="0" fontId="32" fillId="8" borderId="16" xfId="35" applyFont="1" applyFill="1" applyBorder="1" applyAlignment="1">
      <alignment vertical="center"/>
    </xf>
    <xf numFmtId="167" fontId="27" fillId="0" borderId="3" xfId="16" applyNumberFormat="1" applyFont="1" applyFill="1" applyBorder="1" applyAlignment="1" applyProtection="1"/>
    <xf numFmtId="0" fontId="32" fillId="8" borderId="19" xfId="35" applyFont="1" applyFill="1" applyBorder="1" applyAlignment="1">
      <alignment vertical="center"/>
    </xf>
    <xf numFmtId="44" fontId="24" fillId="0" borderId="19" xfId="38" applyNumberFormat="1" applyFont="1" applyFill="1" applyBorder="1" applyAlignment="1">
      <alignment horizontal="right" vertical="center" wrapText="1"/>
    </xf>
    <xf numFmtId="4" fontId="24" fillId="0" borderId="0" xfId="0" applyNumberFormat="1" applyFont="1" applyBorder="1" applyAlignment="1">
      <alignment vertical="top"/>
    </xf>
    <xf numFmtId="2" fontId="17" fillId="3" borderId="7" xfId="0" applyNumberFormat="1" applyFont="1" applyFill="1" applyBorder="1" applyAlignment="1">
      <alignment horizontal="center" vertical="center" wrapText="1"/>
    </xf>
    <xf numFmtId="0" fontId="33" fillId="0" borderId="12" xfId="37" applyFont="1" applyBorder="1" applyAlignment="1">
      <alignment horizontal="center" vertical="top"/>
    </xf>
    <xf numFmtId="0" fontId="35" fillId="5" borderId="18" xfId="37" applyFont="1" applyFill="1" applyBorder="1" applyAlignment="1">
      <alignment horizontal="center" vertical="top"/>
    </xf>
    <xf numFmtId="0" fontId="35" fillId="5" borderId="12" xfId="37" applyFont="1" applyFill="1" applyBorder="1" applyAlignment="1">
      <alignment horizontal="center" vertical="top"/>
    </xf>
    <xf numFmtId="0" fontId="35" fillId="5" borderId="14" xfId="16" applyNumberFormat="1" applyFont="1" applyFill="1" applyBorder="1" applyAlignment="1" applyProtection="1">
      <alignment horizontal="justify" vertical="top" wrapText="1"/>
    </xf>
    <xf numFmtId="0" fontId="35" fillId="5" borderId="14" xfId="16" applyNumberFormat="1" applyFont="1" applyFill="1" applyBorder="1" applyAlignment="1" applyProtection="1">
      <alignment horizontal="center" vertical="center"/>
    </xf>
    <xf numFmtId="4" fontId="36" fillId="5" borderId="14" xfId="36" applyNumberFormat="1" applyFont="1" applyFill="1" applyBorder="1" applyAlignment="1">
      <alignment horizontal="right" vertical="center" wrapText="1"/>
    </xf>
    <xf numFmtId="0" fontId="14" fillId="5" borderId="14" xfId="0" applyFont="1" applyFill="1" applyBorder="1" applyAlignment="1"/>
    <xf numFmtId="44" fontId="34" fillId="5" borderId="14" xfId="35" applyNumberFormat="1" applyFont="1" applyFill="1" applyBorder="1" applyAlignment="1">
      <alignment horizontal="right" vertical="center" wrapText="1"/>
    </xf>
    <xf numFmtId="44" fontId="36" fillId="5" borderId="19" xfId="38" applyNumberFormat="1" applyFont="1" applyFill="1" applyBorder="1" applyAlignment="1">
      <alignment horizontal="right" vertical="center" wrapText="1"/>
    </xf>
    <xf numFmtId="0" fontId="35" fillId="5" borderId="14" xfId="37" applyFont="1" applyFill="1" applyBorder="1" applyAlignment="1">
      <alignment horizontal="center" vertical="center"/>
    </xf>
    <xf numFmtId="0" fontId="14" fillId="5" borderId="14" xfId="0" applyFont="1" applyFill="1" applyBorder="1" applyAlignment="1">
      <alignment vertical="top"/>
    </xf>
    <xf numFmtId="0" fontId="35" fillId="7" borderId="18" xfId="37" applyFont="1" applyFill="1" applyBorder="1" applyAlignment="1">
      <alignment horizontal="center" vertical="top"/>
    </xf>
    <xf numFmtId="0" fontId="35" fillId="7" borderId="12" xfId="37" applyFont="1" applyFill="1" applyBorder="1" applyAlignment="1">
      <alignment horizontal="center" vertical="top"/>
    </xf>
    <xf numFmtId="0" fontId="35" fillId="7" borderId="14" xfId="16" applyNumberFormat="1" applyFont="1" applyFill="1" applyBorder="1" applyAlignment="1" applyProtection="1">
      <alignment horizontal="justify" vertical="top" wrapText="1"/>
    </xf>
    <xf numFmtId="0" fontId="35" fillId="7" borderId="14" xfId="37" applyFont="1" applyFill="1" applyBorder="1" applyAlignment="1">
      <alignment horizontal="center" vertical="center"/>
    </xf>
    <xf numFmtId="4" fontId="36" fillId="7" borderId="14" xfId="36" applyNumberFormat="1" applyFont="1" applyFill="1" applyBorder="1" applyAlignment="1">
      <alignment horizontal="right" vertical="center" wrapText="1"/>
    </xf>
    <xf numFmtId="0" fontId="14" fillId="7" borderId="14" xfId="0" applyFont="1" applyFill="1" applyBorder="1" applyAlignment="1">
      <alignment vertical="top"/>
    </xf>
    <xf numFmtId="44" fontId="34" fillId="7" borderId="14" xfId="35" applyNumberFormat="1" applyFont="1" applyFill="1" applyBorder="1" applyAlignment="1">
      <alignment horizontal="right" vertical="center" wrapText="1"/>
    </xf>
    <xf numFmtId="44" fontId="36" fillId="7" borderId="19" xfId="38" applyNumberFormat="1" applyFont="1" applyFill="1" applyBorder="1" applyAlignment="1">
      <alignment horizontal="right" vertical="center" wrapText="1"/>
    </xf>
    <xf numFmtId="0" fontId="35" fillId="7" borderId="14" xfId="16" applyNumberFormat="1" applyFont="1" applyFill="1" applyBorder="1" applyAlignment="1" applyProtection="1">
      <alignment horizontal="center" vertical="center"/>
    </xf>
    <xf numFmtId="0" fontId="14" fillId="7" borderId="14" xfId="0" applyFont="1" applyFill="1" applyBorder="1" applyAlignment="1"/>
    <xf numFmtId="44" fontId="36" fillId="0" borderId="19" xfId="38" applyNumberFormat="1" applyFont="1" applyFill="1" applyBorder="1" applyAlignment="1">
      <alignment horizontal="right" vertical="center" wrapText="1"/>
    </xf>
    <xf numFmtId="0" fontId="33" fillId="0" borderId="0" xfId="37" applyFont="1" applyBorder="1" applyAlignment="1">
      <alignment horizontal="center" vertical="top"/>
    </xf>
    <xf numFmtId="0" fontId="33" fillId="0" borderId="0" xfId="16" applyNumberFormat="1" applyFont="1" applyFill="1" applyBorder="1" applyAlignment="1" applyProtection="1">
      <alignment horizontal="justify" vertical="top" wrapText="1"/>
    </xf>
    <xf numFmtId="0" fontId="33" fillId="0" borderId="0" xfId="37" applyFont="1" applyBorder="1" applyAlignment="1">
      <alignment horizontal="center" vertical="center"/>
    </xf>
    <xf numFmtId="44" fontId="31" fillId="0" borderId="0" xfId="35" applyNumberFormat="1" applyFont="1" applyFill="1" applyBorder="1" applyAlignment="1">
      <alignment horizontal="right" vertical="center" wrapText="1"/>
    </xf>
    <xf numFmtId="44" fontId="24" fillId="0" borderId="0" xfId="38" applyNumberFormat="1" applyFont="1" applyFill="1" applyBorder="1" applyAlignment="1">
      <alignment horizontal="right" vertical="center" wrapText="1"/>
    </xf>
    <xf numFmtId="0" fontId="20" fillId="4" borderId="0" xfId="0" applyFont="1" applyFill="1" applyBorder="1" applyAlignment="1">
      <alignment horizontal="justify"/>
    </xf>
    <xf numFmtId="0" fontId="20" fillId="7" borderId="0" xfId="0" applyFont="1" applyFill="1" applyBorder="1" applyAlignment="1">
      <alignment horizontal="justify"/>
    </xf>
    <xf numFmtId="164" fontId="18" fillId="7" borderId="0" xfId="6" applyFont="1" applyFill="1" applyBorder="1" applyAlignment="1">
      <alignment horizontal="right" vertical="top"/>
    </xf>
    <xf numFmtId="1" fontId="37" fillId="5" borderId="0" xfId="0" applyNumberFormat="1" applyFont="1" applyFill="1" applyBorder="1" applyAlignment="1">
      <alignment horizontal="center" vertical="top" wrapText="1"/>
    </xf>
    <xf numFmtId="1" fontId="37" fillId="7" borderId="0" xfId="0" applyNumberFormat="1" applyFont="1" applyFill="1" applyBorder="1" applyAlignment="1">
      <alignment horizontal="center" vertical="top" wrapText="1"/>
    </xf>
    <xf numFmtId="180" fontId="37" fillId="7" borderId="0" xfId="0" applyNumberFormat="1" applyFont="1" applyFill="1" applyBorder="1" applyAlignment="1">
      <alignment horizontal="center" vertical="top" wrapText="1"/>
    </xf>
    <xf numFmtId="2" fontId="33" fillId="0" borderId="18" xfId="37" applyNumberFormat="1" applyFont="1" applyBorder="1" applyAlignment="1">
      <alignment horizontal="center" vertical="top"/>
    </xf>
    <xf numFmtId="0" fontId="14" fillId="5" borderId="14" xfId="0" applyFont="1" applyFill="1" applyBorder="1" applyAlignment="1">
      <alignment horizontal="center"/>
    </xf>
    <xf numFmtId="44" fontId="36" fillId="0" borderId="0" xfId="38" applyNumberFormat="1" applyFont="1" applyFill="1" applyBorder="1" applyAlignment="1">
      <alignment horizontal="right" vertical="center" wrapText="1"/>
    </xf>
    <xf numFmtId="0" fontId="14" fillId="5" borderId="14" xfId="0" applyFont="1" applyFill="1" applyBorder="1" applyAlignment="1">
      <alignment horizontal="center"/>
    </xf>
    <xf numFmtId="0" fontId="14" fillId="5" borderId="14" xfId="0" applyFont="1" applyFill="1" applyBorder="1" applyAlignment="1">
      <alignment horizontal="center"/>
    </xf>
    <xf numFmtId="0" fontId="14" fillId="5" borderId="14" xfId="0" applyFont="1" applyFill="1" applyBorder="1" applyAlignment="1">
      <alignment horizontal="center"/>
    </xf>
    <xf numFmtId="8" fontId="31" fillId="0" borderId="14" xfId="35" applyNumberFormat="1" applyFont="1" applyFill="1" applyBorder="1" applyAlignment="1">
      <alignment horizontal="right" vertical="center" wrapText="1"/>
    </xf>
    <xf numFmtId="0" fontId="14" fillId="6" borderId="13" xfId="0" applyFont="1" applyFill="1" applyBorder="1" applyAlignment="1">
      <alignment horizontal="center"/>
    </xf>
    <xf numFmtId="0" fontId="14" fillId="6" borderId="10" xfId="0" applyFont="1" applyFill="1" applyBorder="1" applyAlignment="1">
      <alignment horizontal="center"/>
    </xf>
    <xf numFmtId="0" fontId="14" fillId="6" borderId="12" xfId="0" applyFont="1" applyFill="1" applyBorder="1" applyAlignment="1">
      <alignment horizontal="center"/>
    </xf>
    <xf numFmtId="0" fontId="14" fillId="5" borderId="13" xfId="0" applyFont="1" applyFill="1" applyBorder="1" applyAlignment="1">
      <alignment horizontal="center"/>
    </xf>
    <xf numFmtId="0" fontId="14" fillId="5" borderId="10" xfId="0" applyFont="1" applyFill="1" applyBorder="1" applyAlignment="1">
      <alignment horizontal="center"/>
    </xf>
    <xf numFmtId="0" fontId="14" fillId="5" borderId="12" xfId="0" applyFont="1" applyFill="1" applyBorder="1" applyAlignment="1">
      <alignment horizontal="center"/>
    </xf>
    <xf numFmtId="0" fontId="14" fillId="5" borderId="14" xfId="0" applyFont="1" applyFill="1" applyBorder="1" applyAlignment="1">
      <alignment horizontal="center"/>
    </xf>
    <xf numFmtId="2" fontId="14" fillId="0" borderId="0" xfId="0" applyNumberFormat="1" applyFont="1" applyAlignment="1">
      <alignment horizontal="center" wrapText="1"/>
    </xf>
    <xf numFmtId="0" fontId="17" fillId="3" borderId="7" xfId="0" applyFont="1" applyFill="1" applyBorder="1" applyAlignment="1">
      <alignment horizontal="center" vertical="center" wrapText="1"/>
    </xf>
    <xf numFmtId="0" fontId="17" fillId="3" borderId="11" xfId="0" applyFont="1" applyFill="1" applyBorder="1" applyAlignment="1">
      <alignment horizontal="center" vertical="center" wrapText="1"/>
    </xf>
    <xf numFmtId="0" fontId="17" fillId="3" borderId="7" xfId="0" applyFont="1" applyFill="1" applyBorder="1" applyAlignment="1">
      <alignment horizontal="center" vertical="center"/>
    </xf>
    <xf numFmtId="2" fontId="17" fillId="3" borderId="7" xfId="0" applyNumberFormat="1" applyFont="1" applyFill="1" applyBorder="1" applyAlignment="1">
      <alignment horizontal="center" vertical="center" wrapText="1"/>
    </xf>
    <xf numFmtId="0" fontId="17" fillId="3" borderId="7" xfId="0" applyFont="1" applyFill="1" applyBorder="1" applyAlignment="1">
      <alignment horizontal="center"/>
    </xf>
  </cellXfs>
  <cellStyles count="61">
    <cellStyle name="%" xfId="55"/>
    <cellStyle name="1" xfId="1"/>
    <cellStyle name="ESTI1 - Style1" xfId="2"/>
    <cellStyle name="ESTI2 - Style2" xfId="3"/>
    <cellStyle name="Euro" xfId="26"/>
    <cellStyle name="Hyperlink" xfId="4"/>
    <cellStyle name="Millares" xfId="5" builtinId="3"/>
    <cellStyle name="Millares 2" xfId="36"/>
    <cellStyle name="Millares 2 2" xfId="34"/>
    <cellStyle name="Millares 28" xfId="20"/>
    <cellStyle name="Millares 3" xfId="15"/>
    <cellStyle name="Millares 3 2" xfId="40"/>
    <cellStyle name="Millares 4" xfId="41"/>
    <cellStyle name="Millares 5" xfId="56"/>
    <cellStyle name="Moneda" xfId="6" builtinId="4"/>
    <cellStyle name="Moneda 2" xfId="27"/>
    <cellStyle name="Moneda 2 2" xfId="38"/>
    <cellStyle name="Moneda 2 2 2" xfId="58"/>
    <cellStyle name="Moneda 3" xfId="28"/>
    <cellStyle name="Moneda 3 2" xfId="42"/>
    <cellStyle name="Moneda 4" xfId="29"/>
    <cellStyle name="Moneda 5" xfId="30"/>
    <cellStyle name="Moneda 6" xfId="39"/>
    <cellStyle name="Moneda 6 2" xfId="21"/>
    <cellStyle name="Moneda 8" xfId="24"/>
    <cellStyle name="Moneda_PRESUPUESTO 2a. ETAPA" xfId="7"/>
    <cellStyle name="Normal" xfId="0" builtinId="0"/>
    <cellStyle name="Normal 2" xfId="13"/>
    <cellStyle name="Normal 2 2" xfId="18"/>
    <cellStyle name="Normal 2 3" xfId="43"/>
    <cellStyle name="Normal 2 4" xfId="44"/>
    <cellStyle name="Normal 2 5" xfId="45"/>
    <cellStyle name="Normal 2 6" xfId="46"/>
    <cellStyle name="Normal 28" xfId="17"/>
    <cellStyle name="Normal 28 2" xfId="22"/>
    <cellStyle name="Normal 3" xfId="31"/>
    <cellStyle name="Normal 3 12" xfId="19"/>
    <cellStyle name="Normal 3 2" xfId="35"/>
    <cellStyle name="Normal 4" xfId="47"/>
    <cellStyle name="Normal 4 2" xfId="16"/>
    <cellStyle name="Normal 4 2 2" xfId="57"/>
    <cellStyle name="Normal 4 3" xfId="48"/>
    <cellStyle name="Normal 4 4" xfId="49"/>
    <cellStyle name="Normal 4 5" xfId="50"/>
    <cellStyle name="Normal 4 6" xfId="51"/>
    <cellStyle name="Normal 5" xfId="52"/>
    <cellStyle name="Normal 5 2" xfId="53"/>
    <cellStyle name="Normal 6" xfId="23"/>
    <cellStyle name="Normal 6 2" xfId="37"/>
    <cellStyle name="Normal 7" xfId="33"/>
    <cellStyle name="Normal 8" xfId="54"/>
    <cellStyle name="Normal 9" xfId="59"/>
    <cellStyle name="Normal 9 2" xfId="60"/>
    <cellStyle name="Normal_PRESUPUESTO (2)" xfId="14"/>
    <cellStyle name="Percent_CELSAJ46" xfId="8"/>
    <cellStyle name="Porcentaje 2" xfId="25"/>
    <cellStyle name="Porcentual 2" xfId="32"/>
    <cellStyle name="STYL1 - Modelo1" xfId="9"/>
    <cellStyle name="STYL2 - Modelo2" xfId="10"/>
    <cellStyle name="STYL3 - Modelo3" xfId="11"/>
    <cellStyle name="STYL4 - Modelo4" xfId="1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os\c\Documentos%202\Excel%202\DGCOP\OP04-7%20Solidarida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EVNA1801\SYS\USER\PROGR\INGBECE\FORMATO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Documentos%201\Excel%201\Caval%201\DGCOP\Estimaciones%20OP05-9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Estimación"/>
      <sheetName val="Conceptos"/>
      <sheetName val="DATOS GENERALES"/>
      <sheetName val="oficio rec"/>
      <sheetName val="Factura"/>
      <sheetName val="Recibo"/>
      <sheetName val="Caratula"/>
      <sheetName val="1a PARTIDA"/>
      <sheetName val="2a PARTIDA"/>
      <sheetName val="Hoja2"/>
      <sheetName val="Hoja3"/>
      <sheetName val="3a PARTIDA"/>
      <sheetName val="Generador"/>
      <sheetName val="DATOS_GENERALES"/>
      <sheetName val="oficio_rec"/>
      <sheetName val="1a_PARTIDA"/>
      <sheetName val="2a_PARTIDA"/>
      <sheetName val="3a_PARTIDA"/>
    </sheetNames>
    <sheetDataSet>
      <sheetData sheetId="0" refreshError="1"/>
      <sheetData sheetId="1" refreshError="1"/>
      <sheetData sheetId="2" refreshError="1">
        <row r="4">
          <cell r="F4">
            <v>0</v>
          </cell>
        </row>
        <row r="5">
          <cell r="F5">
            <v>0</v>
          </cell>
        </row>
        <row r="6">
          <cell r="B6" t="str">
            <v>1.TRABAJOS PRELIMINARES</v>
          </cell>
          <cell r="F6">
            <v>2031.7199999999998</v>
          </cell>
          <cell r="H6">
            <v>0</v>
          </cell>
          <cell r="I6">
            <v>0</v>
          </cell>
          <cell r="J6">
            <v>0</v>
          </cell>
        </row>
        <row r="7">
          <cell r="B7" t="str">
            <v>Limpieza, trazo y nivelación del terreno (area de edificio.)</v>
          </cell>
          <cell r="C7" t="str">
            <v>M2</v>
          </cell>
          <cell r="D7">
            <v>74.88</v>
          </cell>
          <cell r="E7">
            <v>7.06</v>
          </cell>
          <cell r="F7">
            <v>528.65</v>
          </cell>
          <cell r="H7">
            <v>0</v>
          </cell>
          <cell r="I7">
            <v>0</v>
          </cell>
          <cell r="J7">
            <v>0</v>
          </cell>
        </row>
        <row r="8">
          <cell r="B8" t="str">
            <v>Excavación a mano en terreno tipo "B" investigado en obra, cualquier profundidad. Incluye afine de talud y acarreo dentro y fuera de la obra de material no util.</v>
          </cell>
          <cell r="C8" t="str">
            <v>M3</v>
          </cell>
          <cell r="D8">
            <v>19.059999999999999</v>
          </cell>
          <cell r="E8">
            <v>47.02</v>
          </cell>
          <cell r="F8">
            <v>896.2</v>
          </cell>
          <cell r="H8">
            <v>0</v>
          </cell>
          <cell r="I8">
            <v>0</v>
          </cell>
          <cell r="J8">
            <v>0</v>
          </cell>
        </row>
        <row r="9">
          <cell r="B9" t="str">
            <v>Relleno y compactacion de material producto de excavación con pison y agua en capas de 20 cms de espesor.Incluye acarreo dentro de la obra. (medido compacto)</v>
          </cell>
          <cell r="C9" t="str">
            <v>M3</v>
          </cell>
          <cell r="D9">
            <v>19.059999999999999</v>
          </cell>
          <cell r="E9">
            <v>31.84</v>
          </cell>
          <cell r="F9">
            <v>606.87</v>
          </cell>
          <cell r="H9">
            <v>0</v>
          </cell>
          <cell r="I9">
            <v>0</v>
          </cell>
          <cell r="J9">
            <v>0</v>
          </cell>
        </row>
        <row r="10">
          <cell r="F10">
            <v>0</v>
          </cell>
          <cell r="H10">
            <v>0</v>
          </cell>
          <cell r="I10">
            <v>0</v>
          </cell>
          <cell r="J10">
            <v>0</v>
          </cell>
        </row>
        <row r="11">
          <cell r="F11">
            <v>0</v>
          </cell>
          <cell r="H11">
            <v>0</v>
          </cell>
          <cell r="I11">
            <v>0</v>
          </cell>
          <cell r="J11">
            <v>0</v>
          </cell>
        </row>
        <row r="12">
          <cell r="B12" t="str">
            <v>II.- CIMENTACION</v>
          </cell>
          <cell r="F12">
            <v>9919.17</v>
          </cell>
          <cell r="H12">
            <v>0</v>
          </cell>
          <cell r="I12">
            <v>0</v>
          </cell>
          <cell r="J12">
            <v>0</v>
          </cell>
        </row>
        <row r="13">
          <cell r="B13" t="str">
            <v>Suministro de material inerte, compactado con pison y agua en capas de 20 cm de espesor. Incluye acarreo dentro de la obra.(Medido Compacto)</v>
          </cell>
          <cell r="C13" t="str">
            <v>M3</v>
          </cell>
          <cell r="D13">
            <v>10.24</v>
          </cell>
          <cell r="E13">
            <v>83.78</v>
          </cell>
          <cell r="F13">
            <v>857.9</v>
          </cell>
          <cell r="H13">
            <v>0</v>
          </cell>
          <cell r="I13">
            <v>0</v>
          </cell>
          <cell r="J13">
            <v>0</v>
          </cell>
        </row>
        <row r="14">
          <cell r="B14" t="str">
            <v>Castillo de 14 x 14 cm en cimentación de concreto F·c=150Kg/cm2  y armado con 4 varillas Nº 3 y estribos Nº 2 a cada 15 Cm., incluye cimbra comun y cruces de vartillas, habilitado de acero, colado de concreto y descimbrado</v>
          </cell>
          <cell r="C14" t="str">
            <v>ML</v>
          </cell>
          <cell r="D14">
            <v>10.36</v>
          </cell>
          <cell r="E14">
            <v>67.2</v>
          </cell>
          <cell r="F14">
            <v>696.19</v>
          </cell>
          <cell r="H14">
            <v>0</v>
          </cell>
          <cell r="I14">
            <v>0</v>
          </cell>
          <cell r="J14">
            <v>0</v>
          </cell>
        </row>
        <row r="15">
          <cell r="B15" t="str">
            <v>Anclaje de castillos en cimentación de 14 x 14 cm. con 4 varillas No.3 y estribos No.2 a cada 15 cm.</v>
          </cell>
          <cell r="C15" t="str">
            <v>ML</v>
          </cell>
          <cell r="D15">
            <v>8.4</v>
          </cell>
          <cell r="E15">
            <v>4.18</v>
          </cell>
          <cell r="F15">
            <v>35.11</v>
          </cell>
          <cell r="H15">
            <v>0</v>
          </cell>
          <cell r="I15">
            <v>0</v>
          </cell>
          <cell r="J15">
            <v>0</v>
          </cell>
        </row>
        <row r="16">
          <cell r="B16" t="str">
            <v>Murete de enrase en cimentación de block hueco relleno de concreto F'c=100Kg/cm2, asentado con mortero, cemento, arena 1:3</v>
          </cell>
          <cell r="C16" t="str">
            <v>M2</v>
          </cell>
          <cell r="D16">
            <v>29.1</v>
          </cell>
          <cell r="E16">
            <v>111.04</v>
          </cell>
          <cell r="F16">
            <v>3231.26</v>
          </cell>
          <cell r="H16">
            <v>0</v>
          </cell>
          <cell r="I16">
            <v>0</v>
          </cell>
          <cell r="J16">
            <v>0</v>
          </cell>
        </row>
        <row r="17">
          <cell r="B17" t="str">
            <v>Plantilla de concreto hecho en obra F·c=100Kg/cm2 de 6.0 cm. de espesor</v>
          </cell>
          <cell r="C17" t="str">
            <v>M2</v>
          </cell>
          <cell r="D17">
            <v>25.26</v>
          </cell>
          <cell r="E17">
            <v>39.58</v>
          </cell>
          <cell r="F17">
            <v>999.79</v>
          </cell>
          <cell r="H17">
            <v>0</v>
          </cell>
          <cell r="I17">
            <v>0</v>
          </cell>
          <cell r="J17">
            <v>0</v>
          </cell>
        </row>
        <row r="18">
          <cell r="B18" t="str">
            <v>Zapata corrida Z-3 de 70 x 15 cm con 4 varillas No.3 longitudinal y varilla No. 3 a cada 25 cm. transversal con concreto F·c=250Kg/cm2. Incluye cimbrado y descimbrado, habilitado de acero, colado y curado del concreto.</v>
          </cell>
          <cell r="C18" t="str">
            <v>ML</v>
          </cell>
          <cell r="D18">
            <v>28</v>
          </cell>
          <cell r="E18">
            <v>146.38999999999999</v>
          </cell>
          <cell r="F18">
            <v>4098.92</v>
          </cell>
          <cell r="H18">
            <v>0</v>
          </cell>
          <cell r="I18">
            <v>0</v>
          </cell>
          <cell r="J18">
            <v>0</v>
          </cell>
        </row>
        <row r="19">
          <cell r="F19">
            <v>0</v>
          </cell>
          <cell r="H19">
            <v>0</v>
          </cell>
          <cell r="I19">
            <v>0</v>
          </cell>
          <cell r="J19">
            <v>0</v>
          </cell>
        </row>
        <row r="20">
          <cell r="F20">
            <v>0</v>
          </cell>
          <cell r="H20">
            <v>0</v>
          </cell>
          <cell r="I20">
            <v>0</v>
          </cell>
          <cell r="J20">
            <v>0</v>
          </cell>
        </row>
        <row r="21">
          <cell r="B21" t="str">
            <v>III. MUROS, CADENAS Y CASTILLOS.</v>
          </cell>
          <cell r="F21">
            <v>18594.629999999997</v>
          </cell>
          <cell r="H21">
            <v>0</v>
          </cell>
          <cell r="I21">
            <v>0</v>
          </cell>
          <cell r="J21">
            <v>0</v>
          </cell>
        </row>
        <row r="22">
          <cell r="B22" t="str">
            <v>Cadena CT-1 de 14 x 30 cm de concreto F·c=150Kg/cm2 armado segun plano. Incluye cimbra aparente, habilitado del acero, colado de concreto y descimbrado.</v>
          </cell>
          <cell r="C22" t="str">
            <v>PZA</v>
          </cell>
          <cell r="D22">
            <v>2</v>
          </cell>
          <cell r="E22">
            <v>683.32</v>
          </cell>
          <cell r="F22">
            <v>1366.64</v>
          </cell>
          <cell r="H22">
            <v>0</v>
          </cell>
          <cell r="I22">
            <v>0</v>
          </cell>
          <cell r="J22">
            <v>0</v>
          </cell>
        </row>
        <row r="23">
          <cell r="B23" t="str">
            <v>Cadena de repison de 14 x 14 cm de Concreto F·c=150Kg/cm2 armada con 4 varillas No.3 y  estribos No.2 a cada 30 cms. incluye cimbra común, habilitado del acero, colado de concreto y descimbrado.</v>
          </cell>
          <cell r="C23" t="str">
            <v>ML</v>
          </cell>
          <cell r="D23">
            <v>27.6</v>
          </cell>
          <cell r="E23">
            <v>63.35</v>
          </cell>
          <cell r="F23">
            <v>1748.46</v>
          </cell>
          <cell r="H23">
            <v>0</v>
          </cell>
          <cell r="I23">
            <v>0</v>
          </cell>
          <cell r="J23">
            <v>0</v>
          </cell>
        </row>
        <row r="24">
          <cell r="B24" t="str">
            <v>Cadena CD-2 de 14 x 20 cm. Concreto F·c=150Kg/cm2, armada con 4 varillas No.4 y estribos No.2 a cada 20 cm.Incluye cimbra común, habilitado del acero, colado y curado de concreto y descimbrado.</v>
          </cell>
          <cell r="C24" t="str">
            <v>ML</v>
          </cell>
          <cell r="D24">
            <v>16.3</v>
          </cell>
          <cell r="E24">
            <v>80.209999999999994</v>
          </cell>
          <cell r="F24">
            <v>1307.42</v>
          </cell>
          <cell r="H24">
            <v>0</v>
          </cell>
          <cell r="I24">
            <v>0</v>
          </cell>
          <cell r="J24">
            <v>0</v>
          </cell>
        </row>
        <row r="25">
          <cell r="B25" t="str">
            <v>Cadena CD-1 de 14 x 30 Cm., concreto F'c=150 Kg/cm2 armada con 4 varillas Nº 3 y estribos Nº 2 a cada 25 Cm., incluye cimbra aparente, cruces de varillas, habilitado del acero, colado y curado del concreto y descimbrado.</v>
          </cell>
          <cell r="C25" t="str">
            <v>ML</v>
          </cell>
          <cell r="D25">
            <v>16.3</v>
          </cell>
          <cell r="E25">
            <v>82.91</v>
          </cell>
          <cell r="F25">
            <v>1351.43</v>
          </cell>
          <cell r="H25">
            <v>0</v>
          </cell>
          <cell r="I25">
            <v>0</v>
          </cell>
          <cell r="J25">
            <v>0</v>
          </cell>
        </row>
        <row r="26">
          <cell r="B26" t="str">
            <v>Castillo de 14 x 14 cm armado con 4 varillas No.3 y estribos No.2 a cada 25 cm. concreto F·c=150Kg/cm2. Incluye cimbra comun, cruces de varillas, habilitado del acero, colado y curado de concreto y descimbrado.</v>
          </cell>
          <cell r="C26" t="str">
            <v>ML</v>
          </cell>
          <cell r="D26">
            <v>32.92</v>
          </cell>
          <cell r="E26">
            <v>65.66</v>
          </cell>
          <cell r="F26">
            <v>2161.52</v>
          </cell>
          <cell r="H26">
            <v>0</v>
          </cell>
          <cell r="I26">
            <v>0</v>
          </cell>
          <cell r="J26">
            <v>0</v>
          </cell>
        </row>
        <row r="27">
          <cell r="B27" t="str">
            <v>Muro de tabique recocido comun de 11 a 14 cm de espesor asentado con mortero cemento y arena 1:3 acabado comun.</v>
          </cell>
          <cell r="C27" t="str">
            <v>M2</v>
          </cell>
          <cell r="D27">
            <v>59.4</v>
          </cell>
          <cell r="E27">
            <v>110.69</v>
          </cell>
          <cell r="F27">
            <v>6574.98</v>
          </cell>
          <cell r="H27">
            <v>0</v>
          </cell>
          <cell r="I27">
            <v>0</v>
          </cell>
          <cell r="J27">
            <v>0</v>
          </cell>
        </row>
        <row r="28">
          <cell r="B28" t="str">
            <v>Muro de block hueco barro prensado T-Velour de 6 x 15 x 25 cm asentado con mortero cemento arena 1:3 acabado aparente en las dos caras</v>
          </cell>
          <cell r="C28" t="str">
            <v>M2</v>
          </cell>
          <cell r="D28">
            <v>7</v>
          </cell>
          <cell r="E28">
            <v>192.28</v>
          </cell>
          <cell r="F28">
            <v>1345.96</v>
          </cell>
          <cell r="H28">
            <v>0</v>
          </cell>
          <cell r="I28">
            <v>0</v>
          </cell>
          <cell r="J28">
            <v>0</v>
          </cell>
        </row>
        <row r="29">
          <cell r="B29" t="str">
            <v>Ceja trapezoidal de concreto F·c=150Kg/cm2 de sección promedio de 28x 12cm armada con varilla No.3 alta resistencia y baston No.2 a cada 30 cm. de 54 cm de longitud.Incluye cimbra aparente, habilitado de acero, colado y curado de concreto y descimbrado.</v>
          </cell>
          <cell r="C29" t="str">
            <v>ML</v>
          </cell>
          <cell r="D29">
            <v>23</v>
          </cell>
          <cell r="E29">
            <v>71.180000000000007</v>
          </cell>
          <cell r="F29">
            <v>1637.14</v>
          </cell>
          <cell r="H29">
            <v>0</v>
          </cell>
          <cell r="I29">
            <v>0</v>
          </cell>
          <cell r="J29">
            <v>0</v>
          </cell>
        </row>
        <row r="30">
          <cell r="B30" t="str">
            <v>Mocheta para librero a base de muro de tabique recocido, incluyendo aplanado en muro segun plano, los entrepaños de madera y pintura de esmalte en los mismos</v>
          </cell>
          <cell r="C30" t="str">
            <v>PZA</v>
          </cell>
          <cell r="D30">
            <v>1</v>
          </cell>
          <cell r="E30">
            <v>1101.08</v>
          </cell>
          <cell r="F30">
            <v>1101.08</v>
          </cell>
          <cell r="H30">
            <v>0</v>
          </cell>
          <cell r="I30">
            <v>0</v>
          </cell>
          <cell r="J30">
            <v>0</v>
          </cell>
        </row>
        <row r="31">
          <cell r="F31">
            <v>0</v>
          </cell>
          <cell r="H31">
            <v>0</v>
          </cell>
          <cell r="I31">
            <v>0</v>
          </cell>
          <cell r="J31">
            <v>0</v>
          </cell>
        </row>
        <row r="32">
          <cell r="F32">
            <v>0</v>
          </cell>
          <cell r="H32">
            <v>0</v>
          </cell>
          <cell r="I32">
            <v>0</v>
          </cell>
          <cell r="J32">
            <v>0</v>
          </cell>
        </row>
        <row r="33">
          <cell r="B33" t="str">
            <v>IV. CUBIERTA Y ACABADOS DE AZOTEA</v>
          </cell>
          <cell r="F33">
            <v>24151.53</v>
          </cell>
          <cell r="H33">
            <v>0</v>
          </cell>
          <cell r="I33">
            <v>0</v>
          </cell>
          <cell r="J33">
            <v>0</v>
          </cell>
        </row>
        <row r="34">
          <cell r="B34" t="str">
            <v>Trabe T-1 de 20 x 40 cm. concreto F·c=250Kg/cm2 armado segun el plano. Incluye cimbra aparente, cruces de varillas habilitado del acero, colado del concreto, vibrado y descimbrado</v>
          </cell>
          <cell r="C34" t="str">
            <v>ML</v>
          </cell>
          <cell r="D34">
            <v>14</v>
          </cell>
          <cell r="E34">
            <v>239.12</v>
          </cell>
          <cell r="F34">
            <v>3347.68</v>
          </cell>
          <cell r="H34">
            <v>0</v>
          </cell>
          <cell r="I34">
            <v>0</v>
          </cell>
          <cell r="J34">
            <v>0</v>
          </cell>
        </row>
        <row r="35">
          <cell r="B35" t="str">
            <v>Suministro y colocación de goteron de lamina galvanizada Cal. 20 de 20 cm. de desarrollo.Incluye clavos de 1" para concreto.</v>
          </cell>
          <cell r="C35" t="str">
            <v>ML</v>
          </cell>
          <cell r="D35">
            <v>35.44</v>
          </cell>
          <cell r="E35">
            <v>13.84</v>
          </cell>
          <cell r="F35">
            <v>490.48</v>
          </cell>
          <cell r="H35">
            <v>0</v>
          </cell>
          <cell r="I35">
            <v>0</v>
          </cell>
          <cell r="J35">
            <v>0</v>
          </cell>
        </row>
        <row r="36">
          <cell r="B36" t="str">
            <v>Trabe T-3 de 50 cm de ancho ahogada en cumbrera, concreto F·c=250Kg/cm2 armado segun el plano, incluye cimbra aparente, cruces de varillas, habilitado del acero, colado y curado de concreto, vibrado y descimbrado</v>
          </cell>
          <cell r="C36" t="str">
            <v>ML</v>
          </cell>
          <cell r="D36">
            <v>7.2</v>
          </cell>
          <cell r="E36">
            <v>189.23</v>
          </cell>
          <cell r="F36">
            <v>1362.45</v>
          </cell>
          <cell r="H36">
            <v>0</v>
          </cell>
          <cell r="I36">
            <v>0</v>
          </cell>
          <cell r="J36">
            <v>0</v>
          </cell>
        </row>
        <row r="37">
          <cell r="B37" t="str">
            <v>Losa de concreto de 10 cm. De espesor acabado aparente con triplay de pino, concreto F'c=250kg/cm2, armada segun plano.  Incluye cimbra aparente, cruces de varillas, habilitado del acero, colado y curado del concreto, vibrado y descimbrado.</v>
          </cell>
          <cell r="C37" t="str">
            <v>M2</v>
          </cell>
          <cell r="D37">
            <v>72.14</v>
          </cell>
          <cell r="E37">
            <v>219.34</v>
          </cell>
          <cell r="F37">
            <v>15823.18</v>
          </cell>
          <cell r="H37">
            <v>0</v>
          </cell>
          <cell r="I37">
            <v>0</v>
          </cell>
          <cell r="J37">
            <v>0</v>
          </cell>
        </row>
        <row r="38">
          <cell r="B38" t="str">
            <v>Impermeabilizacion de losa con tres ( 3 ) capas de asfalto, dos ( 2 ) de fibra de vidrio y una ( 1 ) de papel mineralizado Impernova.</v>
          </cell>
          <cell r="C38" t="str">
            <v>M2</v>
          </cell>
          <cell r="D38">
            <v>75.44</v>
          </cell>
          <cell r="E38">
            <v>41.46</v>
          </cell>
          <cell r="F38">
            <v>3127.74</v>
          </cell>
          <cell r="H38">
            <v>0</v>
          </cell>
          <cell r="I38">
            <v>0</v>
          </cell>
          <cell r="J38">
            <v>0</v>
          </cell>
        </row>
        <row r="39">
          <cell r="F39">
            <v>0</v>
          </cell>
          <cell r="H39">
            <v>0</v>
          </cell>
          <cell r="I39">
            <v>0</v>
          </cell>
          <cell r="J39">
            <v>0</v>
          </cell>
        </row>
        <row r="40">
          <cell r="F40">
            <v>0</v>
          </cell>
          <cell r="H40">
            <v>0</v>
          </cell>
          <cell r="I40">
            <v>0</v>
          </cell>
          <cell r="J40">
            <v>0</v>
          </cell>
        </row>
        <row r="41">
          <cell r="B41" t="str">
            <v xml:space="preserve">V. C A N C E L E R I A </v>
          </cell>
          <cell r="F41">
            <v>838.95</v>
          </cell>
          <cell r="H41">
            <v>0</v>
          </cell>
          <cell r="I41">
            <v>0</v>
          </cell>
          <cell r="J41">
            <v>0</v>
          </cell>
        </row>
        <row r="42">
          <cell r="B42" t="str">
            <v>Colocacion de puerta y marco de aluminio.  Suministrada por la Direccion General de Comunicaciones y Obras Publicas, incluye flete del almacen de la Direccion a la obra y maniobras.</v>
          </cell>
          <cell r="C42" t="str">
            <v>PZA</v>
          </cell>
          <cell r="D42">
            <v>1</v>
          </cell>
          <cell r="E42">
            <v>264.88</v>
          </cell>
          <cell r="F42">
            <v>264.88</v>
          </cell>
          <cell r="H42">
            <v>0</v>
          </cell>
          <cell r="I42">
            <v>0</v>
          </cell>
          <cell r="J42">
            <v>0</v>
          </cell>
        </row>
        <row r="43">
          <cell r="B43" t="str">
            <v>Colocacion de canceleria de aluminio fijada con taquetes y tornillos suministrada por la Direccion General de Comunicaciones y Obras Publicas.  Incluye flete del almacen de la Direccion a la obra y maniobras.</v>
          </cell>
          <cell r="C43" t="str">
            <v>M2</v>
          </cell>
          <cell r="D43">
            <v>10.5</v>
          </cell>
          <cell r="E43">
            <v>52.31</v>
          </cell>
          <cell r="F43">
            <v>549.25</v>
          </cell>
          <cell r="H43">
            <v>0</v>
          </cell>
          <cell r="I43">
            <v>0</v>
          </cell>
          <cell r="J43">
            <v>0</v>
          </cell>
        </row>
        <row r="44">
          <cell r="B44" t="str">
            <v>Colocacion de cerradura en puerta suministrada por la Direccion General de Comunicaciones y Obras Publicas.  Incluye flete del almacen de la Direccion a la obra y maniobras.</v>
          </cell>
          <cell r="C44" t="str">
            <v>PZA</v>
          </cell>
          <cell r="D44">
            <v>1</v>
          </cell>
          <cell r="E44">
            <v>24.82</v>
          </cell>
          <cell r="F44">
            <v>24.82</v>
          </cell>
          <cell r="H44">
            <v>0</v>
          </cell>
          <cell r="I44">
            <v>0</v>
          </cell>
          <cell r="J44">
            <v>0</v>
          </cell>
        </row>
        <row r="45">
          <cell r="F45">
            <v>0</v>
          </cell>
          <cell r="H45">
            <v>0</v>
          </cell>
          <cell r="I45">
            <v>0</v>
          </cell>
          <cell r="J45">
            <v>0</v>
          </cell>
        </row>
        <row r="46">
          <cell r="F46">
            <v>0</v>
          </cell>
          <cell r="H46">
            <v>0</v>
          </cell>
          <cell r="I46">
            <v>0</v>
          </cell>
          <cell r="J46">
            <v>0</v>
          </cell>
        </row>
        <row r="47">
          <cell r="B47" t="str">
            <v>VI. INSTALACION ELECTRICA</v>
          </cell>
          <cell r="F47">
            <v>3266.84</v>
          </cell>
          <cell r="H47">
            <v>0</v>
          </cell>
          <cell r="I47">
            <v>0</v>
          </cell>
          <cell r="J47">
            <v>0</v>
          </cell>
        </row>
        <row r="48">
          <cell r="B48" t="str">
            <v>Suministro y colocación de tablero de control tipo empotrar capacidad interruptiva NEMA 1 127/220V DQO-4</v>
          </cell>
          <cell r="C48" t="str">
            <v>PZA</v>
          </cell>
          <cell r="D48">
            <v>1</v>
          </cell>
          <cell r="E48">
            <v>187.42</v>
          </cell>
          <cell r="F48">
            <v>187.42</v>
          </cell>
          <cell r="H48">
            <v>0</v>
          </cell>
          <cell r="I48">
            <v>0</v>
          </cell>
          <cell r="J48">
            <v>0</v>
          </cell>
        </row>
        <row r="49">
          <cell r="B49" t="str">
            <v>Suministro y colocación de interruptor termomagnetico enchufable para 127/220V y C.A. 15-50 AMP.incluye conexion y prueba.</v>
          </cell>
          <cell r="C49" t="str">
            <v>PZA</v>
          </cell>
          <cell r="D49">
            <v>2</v>
          </cell>
          <cell r="E49">
            <v>82.42</v>
          </cell>
          <cell r="F49">
            <v>164.84</v>
          </cell>
          <cell r="H49">
            <v>0</v>
          </cell>
          <cell r="I49">
            <v>0</v>
          </cell>
          <cell r="J49">
            <v>0</v>
          </cell>
        </row>
        <row r="50">
          <cell r="B50" t="str">
            <v>Registro electrico de 90 x 90 x 80 cm de adobon acabado pulido con marco y contramarco metalico.</v>
          </cell>
          <cell r="C50" t="str">
            <v>PZA</v>
          </cell>
          <cell r="D50">
            <v>1</v>
          </cell>
          <cell r="E50">
            <v>690.02</v>
          </cell>
          <cell r="F50">
            <v>690.02</v>
          </cell>
          <cell r="H50">
            <v>0</v>
          </cell>
          <cell r="I50">
            <v>0</v>
          </cell>
          <cell r="J50">
            <v>0</v>
          </cell>
        </row>
        <row r="51">
          <cell r="B51" t="str">
            <v>Preparación electrica con tubo conduit galvanizado para posible adosamiento.</v>
          </cell>
          <cell r="C51" t="str">
            <v>LOTE</v>
          </cell>
          <cell r="D51">
            <v>1</v>
          </cell>
          <cell r="E51">
            <v>99.89</v>
          </cell>
          <cell r="F51">
            <v>99.89</v>
          </cell>
          <cell r="H51">
            <v>0</v>
          </cell>
          <cell r="I51">
            <v>0</v>
          </cell>
          <cell r="J51">
            <v>0</v>
          </cell>
        </row>
        <row r="52">
          <cell r="B52" t="str">
            <v>Salida de centro incluye apagador y todo lo necesario para su buen funcionamiento</v>
          </cell>
          <cell r="C52" t="str">
            <v>SAL</v>
          </cell>
          <cell r="D52">
            <v>5</v>
          </cell>
          <cell r="E52">
            <v>186.02</v>
          </cell>
          <cell r="F52">
            <v>930.1</v>
          </cell>
          <cell r="H52">
            <v>0</v>
          </cell>
          <cell r="I52">
            <v>0</v>
          </cell>
          <cell r="J52">
            <v>0</v>
          </cell>
        </row>
        <row r="53">
          <cell r="B53" t="str">
            <v>Salida de contacto incluye todo lo necesario para su buen funcionamiento.</v>
          </cell>
          <cell r="C53" t="str">
            <v>SAL</v>
          </cell>
          <cell r="D53">
            <v>1</v>
          </cell>
          <cell r="E53">
            <v>178.17</v>
          </cell>
          <cell r="F53">
            <v>178.17</v>
          </cell>
          <cell r="H53">
            <v>0</v>
          </cell>
          <cell r="I53">
            <v>0</v>
          </cell>
          <cell r="J53">
            <v>0</v>
          </cell>
        </row>
        <row r="54">
          <cell r="B54" t="str">
            <v xml:space="preserve">Colocacion de luminaria incandescente de sobreponer tipo CAPFCE.  Incluye foco y todo lo necesario para su buen funcionamiento.  Luminaria suministrada por la Direccion General de Comunicaciones y Obras Publicas, debera considerar flete del almacen de la </v>
          </cell>
          <cell r="C54" t="str">
            <v>PZA</v>
          </cell>
          <cell r="D54">
            <v>5</v>
          </cell>
          <cell r="E54">
            <v>54</v>
          </cell>
          <cell r="F54">
            <v>270</v>
          </cell>
          <cell r="H54">
            <v>0</v>
          </cell>
          <cell r="I54">
            <v>0</v>
          </cell>
          <cell r="J54">
            <v>0</v>
          </cell>
        </row>
        <row r="55">
          <cell r="B55" t="str">
            <v>Conexion de registro a registro electrico y acometida.  Incluye prueba, excavacion, relleno y tubo de P.V.C. , de 1".</v>
          </cell>
          <cell r="C55" t="str">
            <v>ML</v>
          </cell>
          <cell r="D55">
            <v>20</v>
          </cell>
          <cell r="E55">
            <v>37.32</v>
          </cell>
          <cell r="F55">
            <v>746.4</v>
          </cell>
          <cell r="H55">
            <v>0</v>
          </cell>
          <cell r="I55">
            <v>0</v>
          </cell>
          <cell r="J55">
            <v>0</v>
          </cell>
        </row>
        <row r="56">
          <cell r="F56">
            <v>0</v>
          </cell>
          <cell r="H56">
            <v>0</v>
          </cell>
          <cell r="I56">
            <v>0</v>
          </cell>
          <cell r="J56">
            <v>0</v>
          </cell>
        </row>
        <row r="57">
          <cell r="F57">
            <v>0</v>
          </cell>
          <cell r="H57">
            <v>0</v>
          </cell>
          <cell r="I57">
            <v>0</v>
          </cell>
          <cell r="J57">
            <v>0</v>
          </cell>
        </row>
        <row r="58">
          <cell r="B58" t="str">
            <v xml:space="preserve">VII. P I S O S </v>
          </cell>
          <cell r="F58">
            <v>9113.93</v>
          </cell>
          <cell r="H58">
            <v>0</v>
          </cell>
          <cell r="I58">
            <v>0</v>
          </cell>
          <cell r="J58">
            <v>0</v>
          </cell>
        </row>
        <row r="59">
          <cell r="B59" t="str">
            <v>Piso de concreto de 10 cm de espesor, acabado pulido rayado, concreto F·c=150Kg/cm2, en banqueta exterior.</v>
          </cell>
          <cell r="C59" t="str">
            <v>M2</v>
          </cell>
          <cell r="D59">
            <v>8.01</v>
          </cell>
          <cell r="E59">
            <v>93.81</v>
          </cell>
          <cell r="F59">
            <v>751.41</v>
          </cell>
          <cell r="H59">
            <v>0</v>
          </cell>
          <cell r="I59">
            <v>0</v>
          </cell>
          <cell r="J59">
            <v>0</v>
          </cell>
        </row>
        <row r="60">
          <cell r="B60" t="str">
            <v>Piso de ceramica de 20 x 20 cm. prensada y esmaltada con boquilla de 6 mm. de espesor.</v>
          </cell>
          <cell r="C60" t="str">
            <v>M2</v>
          </cell>
          <cell r="D60">
            <v>46.2</v>
          </cell>
          <cell r="E60">
            <v>107.21</v>
          </cell>
          <cell r="F60">
            <v>4953.1000000000004</v>
          </cell>
          <cell r="H60">
            <v>0</v>
          </cell>
          <cell r="I60">
            <v>0</v>
          </cell>
          <cell r="J60">
            <v>0</v>
          </cell>
        </row>
        <row r="61">
          <cell r="B61" t="str">
            <v>Firme de concreto F·c=150Kg/cm2. de 8 cm. de espesor acabado regleado para recibir cerámica.</v>
          </cell>
          <cell r="C61" t="str">
            <v>M2</v>
          </cell>
          <cell r="D61">
            <v>46.2</v>
          </cell>
          <cell r="E61">
            <v>68.489999999999995</v>
          </cell>
          <cell r="F61">
            <v>3164.23</v>
          </cell>
          <cell r="H61">
            <v>0</v>
          </cell>
          <cell r="I61">
            <v>0</v>
          </cell>
          <cell r="J61">
            <v>0</v>
          </cell>
        </row>
        <row r="62">
          <cell r="B62" t="str">
            <v>Rampa de concreto para minusvalidos de 10 Cm., de espesor concreto F'c=150Kg/cm2.</v>
          </cell>
          <cell r="C62" t="str">
            <v>M2</v>
          </cell>
          <cell r="D62">
            <v>1.2</v>
          </cell>
          <cell r="E62">
            <v>204.33</v>
          </cell>
          <cell r="F62">
            <v>245.19</v>
          </cell>
          <cell r="H62">
            <v>0</v>
          </cell>
          <cell r="I62">
            <v>0</v>
          </cell>
          <cell r="J62">
            <v>0</v>
          </cell>
        </row>
        <row r="63">
          <cell r="F63">
            <v>0</v>
          </cell>
          <cell r="H63">
            <v>0</v>
          </cell>
          <cell r="I63">
            <v>0</v>
          </cell>
          <cell r="J63">
            <v>0</v>
          </cell>
        </row>
        <row r="64">
          <cell r="F64">
            <v>0</v>
          </cell>
          <cell r="H64">
            <v>0</v>
          </cell>
          <cell r="I64">
            <v>0</v>
          </cell>
          <cell r="J64">
            <v>0</v>
          </cell>
        </row>
        <row r="65">
          <cell r="B65" t="str">
            <v>IX. RECUBRIMIENTOS Y ACABADOS.</v>
          </cell>
          <cell r="F65">
            <v>6692.73</v>
          </cell>
          <cell r="H65">
            <v>0</v>
          </cell>
          <cell r="I65">
            <v>0</v>
          </cell>
          <cell r="J65">
            <v>0</v>
          </cell>
        </row>
        <row r="66">
          <cell r="B66" t="str">
            <v>Limpieza de vidrios por ambas caras.</v>
          </cell>
          <cell r="C66" t="str">
            <v>M2</v>
          </cell>
          <cell r="D66">
            <v>10.199999999999999</v>
          </cell>
          <cell r="E66">
            <v>2.52</v>
          </cell>
          <cell r="F66">
            <v>25.7</v>
          </cell>
          <cell r="H66">
            <v>0</v>
          </cell>
          <cell r="I66">
            <v>0</v>
          </cell>
          <cell r="J66">
            <v>0</v>
          </cell>
        </row>
        <row r="67">
          <cell r="B67" t="str">
            <v>Limpieza de piso de concreto y ceramica con cepillo, agua y acido clorhidrico.</v>
          </cell>
          <cell r="C67" t="str">
            <v>M2</v>
          </cell>
          <cell r="D67">
            <v>54.11</v>
          </cell>
          <cell r="E67">
            <v>2.92</v>
          </cell>
          <cell r="F67">
            <v>158</v>
          </cell>
          <cell r="H67">
            <v>0</v>
          </cell>
          <cell r="I67">
            <v>0</v>
          </cell>
          <cell r="J67">
            <v>0</v>
          </cell>
        </row>
        <row r="68">
          <cell r="B68" t="str">
            <v xml:space="preserve">Aplanado de muros con mortero cem-arena cal. 1:6:2 ,incluye remates, emboquillado acabado fino a vuelta de plana y a plomo. </v>
          </cell>
          <cell r="C68" t="str">
            <v>M2</v>
          </cell>
          <cell r="D68">
            <v>129.63999999999999</v>
          </cell>
          <cell r="E68">
            <v>46.28</v>
          </cell>
          <cell r="F68">
            <v>5999.73</v>
          </cell>
          <cell r="H68">
            <v>0</v>
          </cell>
          <cell r="I68">
            <v>0</v>
          </cell>
          <cell r="J68">
            <v>0</v>
          </cell>
        </row>
        <row r="69">
          <cell r="B69" t="str">
            <v>Retiro de escombro fuera de la obra.</v>
          </cell>
          <cell r="C69" t="str">
            <v>M3</v>
          </cell>
          <cell r="D69">
            <v>10</v>
          </cell>
          <cell r="E69">
            <v>39.950000000000003</v>
          </cell>
          <cell r="F69">
            <v>399.5</v>
          </cell>
          <cell r="H69">
            <v>0</v>
          </cell>
          <cell r="I69">
            <v>0</v>
          </cell>
          <cell r="J69">
            <v>0</v>
          </cell>
        </row>
        <row r="70">
          <cell r="B70" t="str">
            <v>Perfilado de ventanas y puertas con aplanado.</v>
          </cell>
          <cell r="C70" t="str">
            <v>ML</v>
          </cell>
          <cell r="D70">
            <v>45</v>
          </cell>
          <cell r="E70">
            <v>2.44</v>
          </cell>
          <cell r="F70">
            <v>109.8</v>
          </cell>
          <cell r="H70">
            <v>0</v>
          </cell>
          <cell r="I70">
            <v>0</v>
          </cell>
          <cell r="J70">
            <v>0</v>
          </cell>
        </row>
        <row r="71">
          <cell r="F71">
            <v>0</v>
          </cell>
          <cell r="H71">
            <v>0</v>
          </cell>
          <cell r="I71">
            <v>0</v>
          </cell>
          <cell r="J71">
            <v>0</v>
          </cell>
        </row>
        <row r="72">
          <cell r="F72">
            <v>0</v>
          </cell>
          <cell r="H72">
            <v>0</v>
          </cell>
          <cell r="I72">
            <v>0</v>
          </cell>
          <cell r="J72">
            <v>0</v>
          </cell>
        </row>
        <row r="73">
          <cell r="B73" t="str">
            <v xml:space="preserve">X. P I N T U R A </v>
          </cell>
          <cell r="F73">
            <v>3900.5899999999997</v>
          </cell>
          <cell r="H73">
            <v>0</v>
          </cell>
          <cell r="I73">
            <v>0</v>
          </cell>
          <cell r="J73">
            <v>0</v>
          </cell>
        </row>
        <row r="74">
          <cell r="B74" t="str">
            <v>Pintura vinilica, lavable en muros,columnas, trabes y losa, marca Comex, Vinimex o similar. Incluye preparación de la superficie.</v>
          </cell>
          <cell r="C74" t="str">
            <v>M2</v>
          </cell>
          <cell r="D74">
            <v>217</v>
          </cell>
          <cell r="E74">
            <v>17.72</v>
          </cell>
          <cell r="F74">
            <v>3845.24</v>
          </cell>
          <cell r="H74">
            <v>0</v>
          </cell>
          <cell r="I74">
            <v>0</v>
          </cell>
          <cell r="J74">
            <v>0</v>
          </cell>
        </row>
        <row r="75">
          <cell r="B75" t="str">
            <v>Perfilado de pintura en claros de canceleria.</v>
          </cell>
          <cell r="C75" t="str">
            <v>ML</v>
          </cell>
          <cell r="D75">
            <v>45</v>
          </cell>
          <cell r="E75">
            <v>1.23</v>
          </cell>
          <cell r="F75">
            <v>55.35</v>
          </cell>
          <cell r="H75">
            <v>0</v>
          </cell>
          <cell r="I75">
            <v>0</v>
          </cell>
          <cell r="J75">
            <v>0</v>
          </cell>
        </row>
        <row r="76">
          <cell r="F76">
            <v>0</v>
          </cell>
          <cell r="H76">
            <v>0</v>
          </cell>
          <cell r="I76">
            <v>0</v>
          </cell>
          <cell r="J76">
            <v>0</v>
          </cell>
        </row>
        <row r="77">
          <cell r="F77">
            <v>0</v>
          </cell>
          <cell r="H77">
            <v>0</v>
          </cell>
          <cell r="I77">
            <v>0</v>
          </cell>
          <cell r="J77">
            <v>0</v>
          </cell>
        </row>
        <row r="78">
          <cell r="B78" t="str">
            <v xml:space="preserve">O B R A       EX TE R I O R </v>
          </cell>
        </row>
        <row r="79">
          <cell r="B79" t="str">
            <v>TRABAJOS PRELIMINARES O.E.</v>
          </cell>
          <cell r="F79">
            <v>187.92</v>
          </cell>
          <cell r="H79">
            <v>0</v>
          </cell>
          <cell r="I79">
            <v>0</v>
          </cell>
          <cell r="J79">
            <v>0</v>
          </cell>
        </row>
        <row r="80">
          <cell r="B80" t="str">
            <v>Limpieza, trazo y nivelación del terreno.</v>
          </cell>
          <cell r="C80" t="str">
            <v>M2</v>
          </cell>
          <cell r="D80">
            <v>108</v>
          </cell>
          <cell r="E80">
            <v>1.74</v>
          </cell>
          <cell r="F80">
            <v>187.92</v>
          </cell>
          <cell r="H80">
            <v>0</v>
          </cell>
          <cell r="I80">
            <v>0</v>
          </cell>
          <cell r="J80">
            <v>0</v>
          </cell>
        </row>
        <row r="81">
          <cell r="F81">
            <v>0</v>
          </cell>
          <cell r="H81">
            <v>0</v>
          </cell>
          <cell r="I81">
            <v>0</v>
          </cell>
          <cell r="J81">
            <v>0</v>
          </cell>
        </row>
        <row r="82">
          <cell r="F82">
            <v>0</v>
          </cell>
          <cell r="H82">
            <v>0</v>
          </cell>
          <cell r="I82">
            <v>0</v>
          </cell>
          <cell r="J82">
            <v>0</v>
          </cell>
        </row>
        <row r="83">
          <cell r="B83" t="str">
            <v xml:space="preserve">C I M E N T A C I O N </v>
          </cell>
          <cell r="F83">
            <v>6933.49</v>
          </cell>
          <cell r="H83">
            <v>0</v>
          </cell>
          <cell r="I83">
            <v>0</v>
          </cell>
          <cell r="J83">
            <v>0</v>
          </cell>
        </row>
        <row r="84">
          <cell r="B84" t="str">
            <v>Excavación a mano, cualquier terreno, para formar pisos, plazas cívicas y canchas deportivas, incluye acarreo dentro y fuera de la obra de material no utilizable</v>
          </cell>
          <cell r="C84" t="str">
            <v>M3</v>
          </cell>
          <cell r="D84">
            <v>7.5</v>
          </cell>
          <cell r="E84">
            <v>31.35</v>
          </cell>
          <cell r="F84">
            <v>235.12</v>
          </cell>
          <cell r="H84">
            <v>0</v>
          </cell>
          <cell r="I84">
            <v>0</v>
          </cell>
          <cell r="J84">
            <v>0</v>
          </cell>
        </row>
        <row r="85">
          <cell r="B85" t="str">
            <v>Plantilla de concreto hecho en obra F·c=100Kg/cm2, de 6 cm. de espesor .</v>
          </cell>
          <cell r="C85" t="str">
            <v>M2</v>
          </cell>
          <cell r="D85">
            <v>16.5</v>
          </cell>
          <cell r="E85">
            <v>39.58</v>
          </cell>
          <cell r="F85">
            <v>653.07000000000005</v>
          </cell>
          <cell r="H85">
            <v>0</v>
          </cell>
          <cell r="I85">
            <v>0</v>
          </cell>
          <cell r="J85">
            <v>0</v>
          </cell>
        </row>
        <row r="86">
          <cell r="B86" t="str">
            <v>Relleno y compactacion de material producto de excavación con pizon y agua, en capas de 20 cm de espesor.Incluye acarreo dentro de la obra, medir compacto.</v>
          </cell>
          <cell r="C86" t="str">
            <v>M3</v>
          </cell>
          <cell r="D86">
            <v>7.5</v>
          </cell>
          <cell r="E86">
            <v>31.84</v>
          </cell>
          <cell r="F86">
            <v>238.8</v>
          </cell>
          <cell r="H86">
            <v>0</v>
          </cell>
          <cell r="I86">
            <v>0</v>
          </cell>
          <cell r="J86">
            <v>0</v>
          </cell>
        </row>
        <row r="87">
          <cell r="B87" t="str">
            <v>Suministro y relleno de material inerte, compactado con pizón y agua, en capas de 20 cm. de espesor. Incluye acarreo dentro de la obra, medir compacto.</v>
          </cell>
          <cell r="C87" t="str">
            <v>M3</v>
          </cell>
          <cell r="D87">
            <v>25</v>
          </cell>
          <cell r="E87">
            <v>83.78</v>
          </cell>
          <cell r="F87">
            <v>2094.5</v>
          </cell>
          <cell r="H87">
            <v>0</v>
          </cell>
          <cell r="I87">
            <v>0</v>
          </cell>
          <cell r="J87">
            <v>0</v>
          </cell>
        </row>
        <row r="88">
          <cell r="B88" t="str">
            <v>Murete de enrase en cimentacion de block hueco relleno de concreto, asentado con mortero, cemento, arena, proporcion 1:3 de 15 Cm., de espesor.</v>
          </cell>
          <cell r="C88" t="str">
            <v>M2</v>
          </cell>
          <cell r="D88">
            <v>40</v>
          </cell>
          <cell r="E88">
            <v>92.8</v>
          </cell>
          <cell r="F88">
            <v>3712</v>
          </cell>
          <cell r="H88">
            <v>0</v>
          </cell>
          <cell r="I88">
            <v>0</v>
          </cell>
          <cell r="J88">
            <v>0</v>
          </cell>
        </row>
        <row r="89">
          <cell r="F89">
            <v>0</v>
          </cell>
          <cell r="H89">
            <v>0</v>
          </cell>
          <cell r="I89">
            <v>0</v>
          </cell>
          <cell r="J89">
            <v>0</v>
          </cell>
        </row>
        <row r="90">
          <cell r="F90">
            <v>0</v>
          </cell>
          <cell r="H90">
            <v>0</v>
          </cell>
          <cell r="I90">
            <v>0</v>
          </cell>
          <cell r="J90">
            <v>0</v>
          </cell>
        </row>
        <row r="91">
          <cell r="B91" t="str">
            <v>MUROS, CADENAS, CASTILLOS Y PISOS</v>
          </cell>
          <cell r="F91">
            <v>5042.5200000000004</v>
          </cell>
          <cell r="H91">
            <v>0</v>
          </cell>
          <cell r="I91">
            <v>0</v>
          </cell>
          <cell r="J91">
            <v>0</v>
          </cell>
        </row>
        <row r="92">
          <cell r="B92" t="str">
            <v>Piso de concreto f·c=150 Kg/cm2. 10 cm. de espesor, acabado pulido o raya/brocha/pelo, losas 3.06 x 2.00 m. juntas frías, acabado con volteador, incluye cimbra.</v>
          </cell>
          <cell r="C92" t="str">
            <v>M2</v>
          </cell>
          <cell r="D92">
            <v>108</v>
          </cell>
          <cell r="E92">
            <v>46.69</v>
          </cell>
          <cell r="F92">
            <v>5042.5200000000004</v>
          </cell>
          <cell r="H92">
            <v>0</v>
          </cell>
          <cell r="I92">
            <v>0</v>
          </cell>
          <cell r="J92">
            <v>0</v>
          </cell>
        </row>
        <row r="93">
          <cell r="F93">
            <v>0</v>
          </cell>
          <cell r="H93">
            <v>0</v>
          </cell>
          <cell r="I93">
            <v>0</v>
          </cell>
          <cell r="J93">
            <v>0</v>
          </cell>
        </row>
        <row r="94">
          <cell r="F94">
            <v>0</v>
          </cell>
          <cell r="H94">
            <v>0</v>
          </cell>
          <cell r="I94">
            <v>0</v>
          </cell>
          <cell r="J94">
            <v>0</v>
          </cell>
        </row>
        <row r="95">
          <cell r="B95" t="str">
            <v xml:space="preserve">                             IV.- PINTURA.</v>
          </cell>
          <cell r="F95">
            <v>315.36</v>
          </cell>
          <cell r="H95">
            <v>0</v>
          </cell>
          <cell r="I95">
            <v>0</v>
          </cell>
          <cell r="J95">
            <v>0</v>
          </cell>
        </row>
        <row r="96">
          <cell r="B96" t="str">
            <v>Limpieza de pisos de concreto y/o mosaico con cepillo, agua y acido clorhidrico.</v>
          </cell>
          <cell r="C96" t="str">
            <v>M2</v>
          </cell>
          <cell r="D96">
            <v>108</v>
          </cell>
          <cell r="E96">
            <v>2.92</v>
          </cell>
          <cell r="F96">
            <v>315.36</v>
          </cell>
          <cell r="H96">
            <v>0</v>
          </cell>
          <cell r="I96">
            <v>0</v>
          </cell>
          <cell r="J96">
            <v>0</v>
          </cell>
        </row>
        <row r="97">
          <cell r="F97">
            <v>0</v>
          </cell>
          <cell r="H97">
            <v>0</v>
          </cell>
          <cell r="I97">
            <v>0</v>
          </cell>
          <cell r="J97">
            <v>0</v>
          </cell>
        </row>
        <row r="98">
          <cell r="F98">
            <v>0</v>
          </cell>
          <cell r="H98">
            <v>0</v>
          </cell>
          <cell r="I98">
            <v>0</v>
          </cell>
          <cell r="J98">
            <v>0</v>
          </cell>
        </row>
        <row r="99">
          <cell r="B99" t="str">
            <v>INSTALACION ELECTRICA</v>
          </cell>
          <cell r="F99">
            <v>1791.3200000000002</v>
          </cell>
          <cell r="H99">
            <v>0</v>
          </cell>
          <cell r="I99">
            <v>0</v>
          </cell>
          <cell r="J99">
            <v>0</v>
          </cell>
        </row>
        <row r="100">
          <cell r="B100" t="str">
            <v>Suministro y tendido tubo conduit PVC pesado 25 mm diametro, incluye conexiones, trazo, excavación y relleno.</v>
          </cell>
          <cell r="C100" t="str">
            <v>ML</v>
          </cell>
          <cell r="D100">
            <v>30</v>
          </cell>
          <cell r="E100">
            <v>16.37</v>
          </cell>
          <cell r="F100">
            <v>491.1</v>
          </cell>
          <cell r="H100">
            <v>0</v>
          </cell>
          <cell r="I100">
            <v>0</v>
          </cell>
          <cell r="J100">
            <v>0</v>
          </cell>
        </row>
        <row r="101">
          <cell r="B101" t="str">
            <v>Suministro y colocacion y conexion de cable de cobre con aislamiento, THW calibre Num. 8, incluye cinta aislante.</v>
          </cell>
          <cell r="C101" t="str">
            <v>ML</v>
          </cell>
          <cell r="D101">
            <v>95</v>
          </cell>
          <cell r="E101">
            <v>5.86</v>
          </cell>
          <cell r="F101">
            <v>556.70000000000005</v>
          </cell>
          <cell r="H101">
            <v>0</v>
          </cell>
          <cell r="I101">
            <v>0</v>
          </cell>
          <cell r="J101">
            <v>0</v>
          </cell>
        </row>
        <row r="102">
          <cell r="B102" t="str">
            <v>Registro electrico 60x60x80 cm. con block cemento o tabique pulido con tapa de lámina y fondo de arena.</v>
          </cell>
          <cell r="C102" t="str">
            <v>PZA</v>
          </cell>
          <cell r="D102">
            <v>2</v>
          </cell>
          <cell r="E102">
            <v>371.76</v>
          </cell>
          <cell r="F102">
            <v>743.52</v>
          </cell>
          <cell r="H102">
            <v>0</v>
          </cell>
          <cell r="I102">
            <v>0</v>
          </cell>
          <cell r="J102">
            <v>0</v>
          </cell>
        </row>
        <row r="103">
          <cell r="F103">
            <v>0</v>
          </cell>
          <cell r="H103">
            <v>0</v>
          </cell>
          <cell r="I103">
            <v>0</v>
          </cell>
          <cell r="J103">
            <v>0</v>
          </cell>
        </row>
        <row r="104">
          <cell r="F104">
            <v>0</v>
          </cell>
          <cell r="H104">
            <v>0</v>
          </cell>
          <cell r="I104">
            <v>0</v>
          </cell>
          <cell r="J104">
            <v>0</v>
          </cell>
        </row>
        <row r="105">
          <cell r="B105" t="str">
            <v>INSTALACIONES ESPECIALES</v>
          </cell>
          <cell r="F105">
            <v>1222.3799999999999</v>
          </cell>
          <cell r="H105">
            <v>0</v>
          </cell>
          <cell r="I105">
            <v>0</v>
          </cell>
          <cell r="J105">
            <v>0</v>
          </cell>
        </row>
        <row r="106">
          <cell r="B106" t="str">
            <v>Ducto de salida para aire</v>
          </cell>
          <cell r="C106" t="str">
            <v>Lote</v>
          </cell>
          <cell r="D106">
            <v>1</v>
          </cell>
          <cell r="E106">
            <v>429.44</v>
          </cell>
          <cell r="F106">
            <v>429.44</v>
          </cell>
          <cell r="H106">
            <v>0</v>
          </cell>
          <cell r="I106">
            <v>0</v>
          </cell>
          <cell r="J106">
            <v>0</v>
          </cell>
        </row>
        <row r="107">
          <cell r="B107" t="str">
            <v>Instalacion hidraulica para aire acondicionado.</v>
          </cell>
          <cell r="C107" t="str">
            <v>Lote</v>
          </cell>
          <cell r="D107">
            <v>1</v>
          </cell>
          <cell r="E107">
            <v>340.9</v>
          </cell>
          <cell r="F107">
            <v>340.9</v>
          </cell>
          <cell r="H107">
            <v>0</v>
          </cell>
          <cell r="I107">
            <v>0</v>
          </cell>
          <cell r="J107">
            <v>0</v>
          </cell>
        </row>
        <row r="108">
          <cell r="B108" t="str">
            <v>Instalacion electrica para aire acondicionado.</v>
          </cell>
          <cell r="C108" t="str">
            <v>Lote</v>
          </cell>
          <cell r="D108">
            <v>1</v>
          </cell>
          <cell r="E108">
            <v>214.38</v>
          </cell>
          <cell r="F108">
            <v>214.38</v>
          </cell>
          <cell r="H108">
            <v>0</v>
          </cell>
          <cell r="I108">
            <v>0</v>
          </cell>
          <cell r="J108">
            <v>0</v>
          </cell>
        </row>
        <row r="109">
          <cell r="B109" t="str">
            <v>Instalacion para la preparacion del calenton de gas unicamente tuberia de gas del interior al exterior.</v>
          </cell>
          <cell r="C109" t="str">
            <v>Lote</v>
          </cell>
          <cell r="D109">
            <v>1</v>
          </cell>
          <cell r="E109">
            <v>237.66</v>
          </cell>
          <cell r="F109">
            <v>237.66</v>
          </cell>
          <cell r="H109">
            <v>0</v>
          </cell>
          <cell r="I109">
            <v>0</v>
          </cell>
          <cell r="J109">
            <v>0</v>
          </cell>
        </row>
        <row r="110">
          <cell r="F110">
            <v>0</v>
          </cell>
          <cell r="H110">
            <v>0</v>
          </cell>
          <cell r="I110">
            <v>0</v>
          </cell>
          <cell r="J110">
            <v>0</v>
          </cell>
        </row>
        <row r="111">
          <cell r="F111">
            <v>0</v>
          </cell>
          <cell r="H111">
            <v>0</v>
          </cell>
          <cell r="I111">
            <v>0</v>
          </cell>
          <cell r="J111">
            <v>0</v>
          </cell>
        </row>
        <row r="112">
          <cell r="F112">
            <v>0</v>
          </cell>
          <cell r="H112">
            <v>0</v>
          </cell>
          <cell r="I112">
            <v>0</v>
          </cell>
          <cell r="J112">
            <v>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BASICOS"/>
      <sheetName val="PRESUPUESTO"/>
      <sheetName val="CROQUIS"/>
      <sheetName val="CALENDARIO"/>
      <sheetName val="CARUCONAC (2)"/>
      <sheetName val="CAMINOS A CARGO (2)"/>
      <sheetName val="PROGRAMACION 99"/>
      <sheetName val="FORMATO-INE"/>
      <sheetName val="FORMATO FISM"/>
      <sheetName val="FISE"/>
      <sheetName val="FAM"/>
      <sheetName val="FASSA"/>
      <sheetName val="I.E"/>
      <sheetName val="PAFEF"/>
      <sheetName val="FASP"/>
      <sheetName val="COMPL-INE"/>
      <sheetName val="COMPL-FISM"/>
      <sheetName val="FOR-FINIQUITO EXP"/>
      <sheetName val="SJ-HUEJO"/>
      <sheetName val="INE"/>
      <sheetName val="FISM"/>
      <sheetName val=" FISE 1"/>
      <sheetName val="Gráfico1"/>
      <sheetName val="INE (2)"/>
      <sheetName val="COMPL-INE (2)"/>
      <sheetName val="FASP (2)"/>
      <sheetName val="aula buenaveantura"/>
      <sheetName val="INF.COMPL."/>
      <sheetName val="ALCANT. AHUMA."/>
      <sheetName val="HOSPIT.JIMENEZ"/>
      <sheetName val="ESC.JUAREZ"/>
      <sheetName val="lopez sist.riego"/>
      <sheetName val="ALCANT. MATAMOROS "/>
      <sheetName val="COMPL FISM"/>
      <sheetName val="TEMOSACHI  DISP MEDISO"/>
      <sheetName val="DES.RURAL"/>
      <sheetName val="FORM INE"/>
      <sheetName val="CIRCUITO TV"/>
      <sheetName val="TEM.VADO 10 DE MAY."/>
      <sheetName val="TEMOSACHI VADO LA CONCHA"/>
      <sheetName val="CASA HOGAR SAN VICENTE"/>
      <sheetName val="SIST TRANS.TEMOSACHI"/>
      <sheetName val="CANCHAS MPIO .TEMOSACHI"/>
      <sheetName val="CONST.AULA #8419"/>
      <sheetName val="CANCHAS TEMO.VARIAS"/>
      <sheetName val="HOSP. INF.JUAREZ"/>
      <sheetName val="EDIF.CAM BUENA."/>
      <sheetName val="FCO. JAVIER TEMPLO TEMOSCHII"/>
      <sheetName val="lag. oxid. buenav."/>
      <sheetName val="EX-HACIENDA EL CARMEN"/>
      <sheetName val="SINIEST. COLIMA"/>
      <sheetName val="FISM (2)"/>
      <sheetName val="sist. riego DIF"/>
      <sheetName val="DESPENSAS TARAH."/>
      <sheetName val="ALUM. IGLESIA"/>
      <sheetName val="concentrado 20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5-1 EST 74"/>
      <sheetName val="5-2 A.Glez Granjas"/>
      <sheetName val="5-3 Gabilondo"/>
      <sheetName val="5-4 Chih.92"/>
      <sheetName val="5-5 Walt Disney"/>
      <sheetName val="5-6 A.Melgar"/>
      <sheetName val="5-7 DIF Estatal"/>
      <sheetName val="5-8 Esther Zuno"/>
      <sheetName val="5-9 México 91"/>
      <sheetName val="5-10 Freinet"/>
      <sheetName val="Edo Cta 05"/>
      <sheetName val="5_1 EST 74"/>
      <sheetName val="5_2 A_Glez Granjas"/>
      <sheetName val="5_3 Gabilondo"/>
      <sheetName val="5_4 Chih_92"/>
      <sheetName val="5_5 Walt Disney"/>
      <sheetName val="5_8 Esther Zuno"/>
      <sheetName val="5_9 México 91"/>
      <sheetName val="5-8 Esther juno"/>
    </sheetNames>
    <sheetDataSet>
      <sheetData sheetId="0" refreshError="1">
        <row r="29">
          <cell r="G29">
            <v>36.71</v>
          </cell>
        </row>
        <row r="30">
          <cell r="G30">
            <v>-36.1</v>
          </cell>
        </row>
        <row r="34">
          <cell r="G34">
            <v>1.84</v>
          </cell>
        </row>
        <row r="43">
          <cell r="G43">
            <v>-5.4</v>
          </cell>
        </row>
        <row r="89">
          <cell r="G89">
            <v>34.5</v>
          </cell>
        </row>
        <row r="93">
          <cell r="G93">
            <v>1.7</v>
          </cell>
        </row>
        <row r="94">
          <cell r="G94">
            <v>10.02</v>
          </cell>
        </row>
        <row r="95">
          <cell r="G95">
            <v>1.7</v>
          </cell>
        </row>
        <row r="96">
          <cell r="G96">
            <v>2.2599999999999998</v>
          </cell>
        </row>
        <row r="97">
          <cell r="G97">
            <v>7.16</v>
          </cell>
        </row>
        <row r="101">
          <cell r="G101">
            <v>34.950000000000003</v>
          </cell>
        </row>
        <row r="105">
          <cell r="G105">
            <v>0</v>
          </cell>
        </row>
        <row r="109">
          <cell r="G109">
            <v>35.520000000000003</v>
          </cell>
        </row>
        <row r="110">
          <cell r="G110">
            <v>27.4</v>
          </cell>
        </row>
      </sheetData>
      <sheetData sheetId="1" refreshError="1">
        <row r="33">
          <cell r="G33">
            <v>22.98</v>
          </cell>
        </row>
        <row r="39">
          <cell r="G39">
            <v>35.520000000000003</v>
          </cell>
        </row>
        <row r="42">
          <cell r="G42">
            <v>76.03</v>
          </cell>
        </row>
        <row r="46">
          <cell r="G46">
            <v>1</v>
          </cell>
        </row>
        <row r="47">
          <cell r="G47">
            <v>10.34</v>
          </cell>
        </row>
        <row r="48">
          <cell r="G48">
            <v>1</v>
          </cell>
        </row>
        <row r="52">
          <cell r="G52">
            <v>1</v>
          </cell>
        </row>
        <row r="53">
          <cell r="G53">
            <v>3</v>
          </cell>
        </row>
        <row r="54">
          <cell r="G54">
            <v>1</v>
          </cell>
        </row>
        <row r="58">
          <cell r="G58">
            <v>5</v>
          </cell>
        </row>
        <row r="59">
          <cell r="G59">
            <v>17.899999999999999</v>
          </cell>
        </row>
        <row r="63">
          <cell r="G63">
            <v>9.8800000000000008</v>
          </cell>
        </row>
        <row r="64">
          <cell r="G64">
            <v>46.2</v>
          </cell>
        </row>
        <row r="65">
          <cell r="G65">
            <v>46.2</v>
          </cell>
        </row>
        <row r="66">
          <cell r="G66">
            <v>1.2</v>
          </cell>
        </row>
        <row r="70">
          <cell r="G70">
            <v>10.34</v>
          </cell>
        </row>
        <row r="71">
          <cell r="G71">
            <v>53.77</v>
          </cell>
        </row>
        <row r="72">
          <cell r="G72">
            <v>130.68</v>
          </cell>
        </row>
        <row r="73">
          <cell r="G73">
            <v>10</v>
          </cell>
        </row>
        <row r="74">
          <cell r="G74">
            <v>13.76</v>
          </cell>
        </row>
        <row r="78">
          <cell r="G78">
            <v>227.52</v>
          </cell>
        </row>
        <row r="79">
          <cell r="G79">
            <v>13.76</v>
          </cell>
        </row>
        <row r="117">
          <cell r="G117">
            <v>3.91</v>
          </cell>
        </row>
      </sheetData>
      <sheetData sheetId="2" refreshError="1">
        <row r="83">
          <cell r="G83">
            <v>50.8</v>
          </cell>
        </row>
        <row r="87">
          <cell r="G87">
            <v>0.64</v>
          </cell>
        </row>
        <row r="95">
          <cell r="G95">
            <v>50.8</v>
          </cell>
        </row>
        <row r="99">
          <cell r="G99">
            <v>50.8</v>
          </cell>
        </row>
      </sheetData>
      <sheetData sheetId="3" refreshError="1">
        <row r="10">
          <cell r="G10">
            <v>9.18</v>
          </cell>
        </row>
        <row r="37">
          <cell r="G37">
            <v>35.520000000000003</v>
          </cell>
        </row>
        <row r="40">
          <cell r="G40">
            <v>76.03</v>
          </cell>
        </row>
        <row r="44">
          <cell r="G44">
            <v>1</v>
          </cell>
        </row>
        <row r="45">
          <cell r="G45">
            <v>10.34</v>
          </cell>
        </row>
        <row r="46">
          <cell r="G46">
            <v>1</v>
          </cell>
        </row>
        <row r="51">
          <cell r="G51">
            <v>3</v>
          </cell>
        </row>
        <row r="52">
          <cell r="G52">
            <v>1</v>
          </cell>
        </row>
        <row r="56">
          <cell r="G56">
            <v>5</v>
          </cell>
        </row>
        <row r="57">
          <cell r="G57">
            <v>23.9</v>
          </cell>
        </row>
        <row r="64">
          <cell r="G64">
            <v>1.2</v>
          </cell>
        </row>
        <row r="68">
          <cell r="G68">
            <v>10.34</v>
          </cell>
        </row>
        <row r="69">
          <cell r="G69">
            <v>53.78</v>
          </cell>
        </row>
        <row r="71">
          <cell r="G71">
            <v>10</v>
          </cell>
        </row>
        <row r="76">
          <cell r="G76">
            <v>225.05</v>
          </cell>
        </row>
        <row r="77">
          <cell r="G77">
            <v>14.64</v>
          </cell>
        </row>
        <row r="114">
          <cell r="G114">
            <v>17.600000000000001</v>
          </cell>
        </row>
      </sheetData>
      <sheetData sheetId="4" refreshError="1">
        <row r="8">
          <cell r="G8">
            <v>12.19</v>
          </cell>
        </row>
        <row r="11">
          <cell r="G11">
            <v>16.100000000000001</v>
          </cell>
        </row>
        <row r="41">
          <cell r="G41">
            <v>21.02</v>
          </cell>
        </row>
        <row r="44">
          <cell r="G44">
            <v>52.78</v>
          </cell>
        </row>
        <row r="48">
          <cell r="G48">
            <v>1</v>
          </cell>
        </row>
        <row r="49">
          <cell r="G49">
            <v>10.34</v>
          </cell>
        </row>
        <row r="50">
          <cell r="G50">
            <v>1</v>
          </cell>
        </row>
        <row r="55">
          <cell r="G55">
            <v>3</v>
          </cell>
        </row>
        <row r="60">
          <cell r="G60">
            <v>5</v>
          </cell>
        </row>
        <row r="61">
          <cell r="G61">
            <v>9.1999999999999993</v>
          </cell>
        </row>
        <row r="68">
          <cell r="G68">
            <v>1.2</v>
          </cell>
        </row>
        <row r="72">
          <cell r="G72">
            <v>10.34</v>
          </cell>
        </row>
        <row r="73">
          <cell r="G73">
            <v>53.78</v>
          </cell>
        </row>
        <row r="74">
          <cell r="G74">
            <v>15.27</v>
          </cell>
        </row>
        <row r="75">
          <cell r="G75">
            <v>10</v>
          </cell>
        </row>
        <row r="80">
          <cell r="G80">
            <v>146.12</v>
          </cell>
        </row>
        <row r="81">
          <cell r="G81">
            <v>14.64</v>
          </cell>
        </row>
        <row r="86">
          <cell r="G86">
            <v>68.64</v>
          </cell>
        </row>
        <row r="90">
          <cell r="G90">
            <v>10.3</v>
          </cell>
        </row>
        <row r="98">
          <cell r="G98">
            <v>68.64</v>
          </cell>
        </row>
        <row r="102">
          <cell r="G102">
            <v>68.64</v>
          </cell>
        </row>
        <row r="112">
          <cell r="G112">
            <v>1</v>
          </cell>
        </row>
        <row r="113">
          <cell r="G113">
            <v>1</v>
          </cell>
        </row>
        <row r="114">
          <cell r="G114">
            <v>1</v>
          </cell>
        </row>
        <row r="116">
          <cell r="G116">
            <v>1</v>
          </cell>
        </row>
        <row r="117">
          <cell r="G117">
            <v>1</v>
          </cell>
        </row>
      </sheetData>
      <sheetData sheetId="5"/>
      <sheetData sheetId="6"/>
      <sheetData sheetId="7" refreshError="1">
        <row r="9">
          <cell r="G9">
            <v>3.2</v>
          </cell>
        </row>
        <row r="27">
          <cell r="G27">
            <v>9.23</v>
          </cell>
        </row>
        <row r="29">
          <cell r="G29">
            <v>10.94</v>
          </cell>
        </row>
        <row r="30">
          <cell r="G30">
            <v>0.96</v>
          </cell>
        </row>
        <row r="34">
          <cell r="G34">
            <v>14.07</v>
          </cell>
        </row>
        <row r="36">
          <cell r="G36">
            <v>2</v>
          </cell>
        </row>
        <row r="43">
          <cell r="G43">
            <v>35.520000000000003</v>
          </cell>
        </row>
        <row r="46">
          <cell r="G46">
            <v>76.03</v>
          </cell>
        </row>
        <row r="50">
          <cell r="G50">
            <v>1</v>
          </cell>
        </row>
        <row r="51">
          <cell r="G51">
            <v>4</v>
          </cell>
        </row>
        <row r="52">
          <cell r="G52">
            <v>3</v>
          </cell>
        </row>
        <row r="53">
          <cell r="G53">
            <v>2</v>
          </cell>
        </row>
        <row r="54">
          <cell r="G54">
            <v>11.47</v>
          </cell>
        </row>
        <row r="55">
          <cell r="G55">
            <v>4</v>
          </cell>
        </row>
        <row r="56">
          <cell r="G56">
            <v>3.74</v>
          </cell>
        </row>
        <row r="57">
          <cell r="G57">
            <v>4</v>
          </cell>
        </row>
        <row r="58">
          <cell r="G58">
            <v>0</v>
          </cell>
        </row>
        <row r="61">
          <cell r="G61">
            <v>1</v>
          </cell>
        </row>
        <row r="62">
          <cell r="G62">
            <v>3</v>
          </cell>
        </row>
        <row r="63">
          <cell r="G63">
            <v>1</v>
          </cell>
        </row>
        <row r="67">
          <cell r="G67">
            <v>9</v>
          </cell>
        </row>
        <row r="68">
          <cell r="G68">
            <v>15.7</v>
          </cell>
        </row>
        <row r="73">
          <cell r="G73">
            <v>7</v>
          </cell>
        </row>
        <row r="74">
          <cell r="G74">
            <v>3</v>
          </cell>
        </row>
        <row r="75">
          <cell r="G75">
            <v>4</v>
          </cell>
        </row>
        <row r="77">
          <cell r="G77">
            <v>7</v>
          </cell>
        </row>
        <row r="78">
          <cell r="G78">
            <v>2</v>
          </cell>
        </row>
        <row r="79">
          <cell r="G79">
            <v>2</v>
          </cell>
        </row>
        <row r="80">
          <cell r="G80">
            <v>6</v>
          </cell>
        </row>
        <row r="82">
          <cell r="G82">
            <v>1</v>
          </cell>
        </row>
        <row r="83">
          <cell r="G83">
            <v>2</v>
          </cell>
        </row>
        <row r="87">
          <cell r="G87">
            <v>5</v>
          </cell>
        </row>
        <row r="88">
          <cell r="G88">
            <v>1</v>
          </cell>
        </row>
        <row r="93">
          <cell r="G93">
            <v>1</v>
          </cell>
        </row>
        <row r="96">
          <cell r="G96">
            <v>37.380000000000003</v>
          </cell>
        </row>
        <row r="97">
          <cell r="G97">
            <v>40.630000000000003</v>
          </cell>
        </row>
        <row r="99">
          <cell r="G99">
            <v>10.66</v>
          </cell>
        </row>
        <row r="104">
          <cell r="G104">
            <v>77.489999999999995</v>
          </cell>
        </row>
        <row r="105">
          <cell r="G105">
            <v>3.74</v>
          </cell>
        </row>
        <row r="107">
          <cell r="G107">
            <v>80.73</v>
          </cell>
        </row>
        <row r="108">
          <cell r="G108">
            <v>16</v>
          </cell>
        </row>
        <row r="109">
          <cell r="G109">
            <v>77.489999999999995</v>
          </cell>
        </row>
        <row r="110">
          <cell r="G110">
            <v>37.81</v>
          </cell>
        </row>
        <row r="111">
          <cell r="G111">
            <v>16.7</v>
          </cell>
        </row>
        <row r="113">
          <cell r="G113">
            <v>2.21</v>
          </cell>
        </row>
        <row r="117">
          <cell r="G117">
            <v>320.3</v>
          </cell>
        </row>
        <row r="118">
          <cell r="G118">
            <v>8.69</v>
          </cell>
        </row>
        <row r="119">
          <cell r="G119">
            <v>8.42</v>
          </cell>
        </row>
        <row r="124">
          <cell r="G124">
            <v>5.32</v>
          </cell>
        </row>
        <row r="128">
          <cell r="G128">
            <v>0.62</v>
          </cell>
        </row>
        <row r="129">
          <cell r="G129">
            <v>3.12</v>
          </cell>
        </row>
        <row r="131">
          <cell r="G131">
            <v>1.35</v>
          </cell>
        </row>
        <row r="132">
          <cell r="G132">
            <v>3.42</v>
          </cell>
        </row>
        <row r="136">
          <cell r="G136">
            <v>5.32</v>
          </cell>
        </row>
        <row r="148">
          <cell r="G148">
            <v>1</v>
          </cell>
        </row>
        <row r="155">
          <cell r="G155">
            <v>1</v>
          </cell>
        </row>
      </sheetData>
      <sheetData sheetId="8" refreshError="1">
        <row r="36">
          <cell r="G36">
            <v>3</v>
          </cell>
        </row>
        <row r="68">
          <cell r="G68">
            <v>10.4</v>
          </cell>
        </row>
        <row r="77">
          <cell r="G77">
            <v>7</v>
          </cell>
        </row>
        <row r="78">
          <cell r="G78">
            <v>2</v>
          </cell>
        </row>
        <row r="79">
          <cell r="G79">
            <v>2</v>
          </cell>
        </row>
        <row r="80">
          <cell r="G80">
            <v>6</v>
          </cell>
        </row>
        <row r="87">
          <cell r="G87">
            <v>5</v>
          </cell>
        </row>
        <row r="89">
          <cell r="G89">
            <v>27.9</v>
          </cell>
        </row>
        <row r="90">
          <cell r="G90">
            <v>29.35</v>
          </cell>
        </row>
        <row r="124">
          <cell r="G124">
            <v>18.07</v>
          </cell>
        </row>
        <row r="128">
          <cell r="G128">
            <v>1.1499999999999999</v>
          </cell>
        </row>
        <row r="129">
          <cell r="G129">
            <v>7.18</v>
          </cell>
        </row>
        <row r="130">
          <cell r="G130">
            <v>1.1499999999999999</v>
          </cell>
        </row>
        <row r="131">
          <cell r="G131">
            <v>0.49</v>
          </cell>
        </row>
        <row r="132">
          <cell r="G132">
            <v>5.41</v>
          </cell>
        </row>
        <row r="136">
          <cell r="G136">
            <v>18.07</v>
          </cell>
        </row>
        <row r="148">
          <cell r="G148">
            <v>1</v>
          </cell>
        </row>
      </sheetData>
      <sheetData sheetId="9"/>
      <sheetData sheetId="10"/>
      <sheetData sheetId="11"/>
      <sheetData sheetId="12"/>
      <sheetData sheetId="13"/>
      <sheetData sheetId="14"/>
      <sheetData sheetId="15"/>
      <sheetData sheetId="16"/>
      <sheetData sheetId="17"/>
      <sheetData sheetId="1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CC516"/>
  <sheetViews>
    <sheetView tabSelected="1" topLeftCell="A6" zoomScale="70" zoomScaleNormal="70" zoomScaleSheetLayoutView="85" workbookViewId="0">
      <pane xSplit="18300" ySplit="825" topLeftCell="BI3" activePane="bottomLeft"/>
      <selection activeCell="CF17" sqref="CF17"/>
      <selection pane="topRight" activeCell="BX6" sqref="BX6:CC7"/>
      <selection pane="bottomLeft" activeCell="C10" sqref="C10"/>
      <selection pane="bottomRight" activeCell="CC169" sqref="CC169"/>
    </sheetView>
  </sheetViews>
  <sheetFormatPr baseColWidth="10" defaultColWidth="11.42578125" defaultRowHeight="12.75" x14ac:dyDescent="0.2"/>
  <cols>
    <col min="1" max="1" width="7" style="15" bestFit="1" customWidth="1"/>
    <col min="2" max="2" width="14.5703125" style="15" customWidth="1"/>
    <col min="3" max="3" width="78.85546875" style="16" customWidth="1"/>
    <col min="4" max="4" width="8.140625" style="6" customWidth="1"/>
    <col min="5" max="5" width="12" style="17" bestFit="1" customWidth="1"/>
    <col min="6" max="6" width="11" style="18" bestFit="1" customWidth="1"/>
    <col min="7" max="7" width="14.28515625" style="18" customWidth="1"/>
    <col min="8" max="8" width="21.7109375" style="18" customWidth="1"/>
    <col min="9" max="9" width="12" style="4" customWidth="1"/>
    <col min="10" max="10" width="19.140625" style="86" bestFit="1" customWidth="1"/>
    <col min="11" max="11" width="14.28515625" style="4" bestFit="1" customWidth="1"/>
    <col min="12" max="12" width="10.28515625" style="4" bestFit="1" customWidth="1"/>
    <col min="13" max="13" width="20" style="86" bestFit="1" customWidth="1"/>
    <col min="14" max="14" width="10.28515625" style="4" bestFit="1" customWidth="1"/>
    <col min="15" max="15" width="17.7109375" style="86" customWidth="1"/>
    <col min="16" max="16" width="10.7109375" style="4" bestFit="1" customWidth="1"/>
    <col min="17" max="17" width="17.42578125" style="86" customWidth="1"/>
    <col min="18" max="18" width="6" style="4" customWidth="1"/>
    <col min="19" max="19" width="9.140625" style="86" bestFit="1" customWidth="1"/>
    <col min="20" max="20" width="7.7109375" style="4" customWidth="1"/>
    <col min="21" max="21" width="16.42578125" style="86" customWidth="1"/>
    <col min="22" max="22" width="10.7109375" style="4" customWidth="1"/>
    <col min="23" max="23" width="17.85546875" style="4" customWidth="1"/>
    <col min="24" max="24" width="7.7109375" style="4" customWidth="1"/>
    <col min="25" max="25" width="14.28515625" style="4" bestFit="1" customWidth="1"/>
    <col min="26" max="26" width="7.7109375" style="4" bestFit="1" customWidth="1"/>
    <col min="27" max="27" width="15.85546875" style="4" customWidth="1"/>
    <col min="28" max="28" width="10.140625" style="4" bestFit="1" customWidth="1"/>
    <col min="29" max="29" width="20.28515625" style="4" customWidth="1"/>
    <col min="30" max="30" width="8.7109375" style="4" bestFit="1" customWidth="1"/>
    <col min="31" max="31" width="15.85546875" style="4" bestFit="1" customWidth="1"/>
    <col min="32" max="32" width="4.140625" style="4" bestFit="1" customWidth="1"/>
    <col min="33" max="33" width="9.140625" style="4" bestFit="1" customWidth="1"/>
    <col min="34" max="34" width="10.140625" style="4" bestFit="1" customWidth="1"/>
    <col min="35" max="35" width="20.28515625" style="4" customWidth="1"/>
    <col min="36" max="36" width="8.7109375" style="4" bestFit="1" customWidth="1"/>
    <col min="37" max="37" width="15.85546875" style="4" bestFit="1" customWidth="1"/>
    <col min="38" max="38" width="4.140625" style="4" bestFit="1" customWidth="1"/>
    <col min="39" max="39" width="9.140625" style="4" bestFit="1" customWidth="1"/>
    <col min="40" max="40" width="10.140625" style="4" bestFit="1" customWidth="1"/>
    <col min="41" max="41" width="20.28515625" style="4" customWidth="1"/>
    <col min="42" max="42" width="8.7109375" style="4" bestFit="1" customWidth="1"/>
    <col min="43" max="43" width="15.85546875" style="4" bestFit="1" customWidth="1"/>
    <col min="44" max="44" width="9.85546875" style="4" customWidth="1"/>
    <col min="45" max="45" width="18.7109375" style="4" customWidth="1"/>
    <col min="46" max="46" width="10.140625" style="4" bestFit="1" customWidth="1"/>
    <col min="47" max="47" width="20.28515625" style="4" customWidth="1"/>
    <col min="48" max="48" width="8.7109375" style="4" bestFit="1" customWidth="1"/>
    <col min="49" max="49" width="15.85546875" style="4" bestFit="1" customWidth="1"/>
    <col min="50" max="50" width="9.85546875" style="4" customWidth="1"/>
    <col min="51" max="51" width="18.7109375" style="4" customWidth="1"/>
    <col min="52" max="52" width="11.42578125" style="7"/>
    <col min="53" max="53" width="18.28515625" style="7" customWidth="1"/>
    <col min="54" max="58" width="11.42578125" style="7"/>
    <col min="59" max="59" width="18.28515625" style="7" customWidth="1"/>
    <col min="60" max="62" width="11.42578125" style="7"/>
    <col min="63" max="63" width="15.28515625" style="7" customWidth="1"/>
    <col min="64" max="64" width="11.42578125" style="7"/>
    <col min="65" max="65" width="19.5703125" style="7" bestFit="1" customWidth="1"/>
    <col min="66" max="66" width="11.42578125" style="7"/>
    <col min="67" max="67" width="16" style="7" bestFit="1" customWidth="1"/>
    <col min="68" max="68" width="11.42578125" style="7"/>
    <col min="69" max="69" width="15.7109375" style="7" bestFit="1" customWidth="1"/>
    <col min="70" max="70" width="11.42578125" style="7"/>
    <col min="71" max="71" width="19.5703125" style="7" bestFit="1" customWidth="1"/>
    <col min="72" max="72" width="11.42578125" style="7"/>
    <col min="73" max="73" width="16.7109375" style="7" bestFit="1" customWidth="1"/>
    <col min="74" max="74" width="11.42578125" style="7"/>
    <col min="75" max="75" width="15.7109375" style="7" bestFit="1" customWidth="1"/>
    <col min="76" max="76" width="11.42578125" style="7"/>
    <col min="77" max="77" width="17.140625" style="7" customWidth="1"/>
    <col min="78" max="78" width="7.28515625" style="7" customWidth="1"/>
    <col min="79" max="79" width="15" style="7" customWidth="1"/>
    <col min="80" max="80" width="8.7109375" style="7" customWidth="1"/>
    <col min="81" max="81" width="18" style="7" customWidth="1"/>
    <col min="82" max="16384" width="11.42578125" style="7"/>
  </cols>
  <sheetData>
    <row r="1" spans="1:81" ht="12.75" hidden="1" customHeight="1" x14ac:dyDescent="0.2">
      <c r="A1" s="157" t="s">
        <v>2</v>
      </c>
      <c r="B1" s="157"/>
      <c r="C1" s="157"/>
      <c r="D1" s="157"/>
      <c r="E1" s="157"/>
      <c r="F1" s="157"/>
      <c r="G1" s="157"/>
      <c r="H1" s="157"/>
      <c r="I1" s="157"/>
      <c r="J1" s="157"/>
      <c r="K1" s="157"/>
      <c r="L1" s="157"/>
      <c r="M1" s="157"/>
      <c r="N1" s="157"/>
    </row>
    <row r="2" spans="1:81" ht="12.75" hidden="1" customHeight="1" x14ac:dyDescent="0.2">
      <c r="A2" s="157" t="s">
        <v>3</v>
      </c>
      <c r="B2" s="157"/>
      <c r="C2" s="157"/>
      <c r="D2" s="157"/>
      <c r="E2" s="157"/>
      <c r="F2" s="157"/>
      <c r="G2" s="157"/>
      <c r="H2" s="157"/>
      <c r="I2" s="157"/>
      <c r="J2" s="157"/>
      <c r="K2" s="157"/>
      <c r="L2" s="157"/>
      <c r="M2" s="157"/>
      <c r="N2" s="157"/>
    </row>
    <row r="3" spans="1:81" ht="41.25" customHeight="1" x14ac:dyDescent="0.2">
      <c r="A3" s="158" t="e">
        <f>#REF!</f>
        <v>#REF!</v>
      </c>
      <c r="B3" s="158"/>
      <c r="C3" s="158"/>
      <c r="D3" s="158"/>
      <c r="E3" s="158"/>
      <c r="F3" s="158"/>
      <c r="G3" s="158"/>
      <c r="H3" s="158"/>
      <c r="I3" s="158"/>
      <c r="J3" s="158"/>
      <c r="K3" s="158"/>
      <c r="L3" s="158"/>
      <c r="M3" s="158"/>
      <c r="N3" s="158"/>
      <c r="O3" s="158"/>
    </row>
    <row r="4" spans="1:81" ht="15.75" customHeight="1" x14ac:dyDescent="0.2">
      <c r="A4" s="160" t="s">
        <v>1</v>
      </c>
      <c r="B4" s="160"/>
      <c r="C4" s="160"/>
      <c r="D4" s="160"/>
      <c r="E4" s="160"/>
      <c r="F4" s="160"/>
      <c r="G4" s="160"/>
      <c r="H4" s="160"/>
      <c r="I4" s="160"/>
      <c r="J4" s="160"/>
      <c r="K4" s="160"/>
      <c r="L4" s="160"/>
      <c r="M4" s="160"/>
      <c r="N4" s="160"/>
      <c r="O4" s="160"/>
    </row>
    <row r="5" spans="1:81" ht="3.95" customHeight="1" x14ac:dyDescent="0.2">
      <c r="A5" s="19"/>
      <c r="B5" s="19"/>
      <c r="C5" s="20"/>
      <c r="D5" s="21"/>
      <c r="E5" s="22"/>
      <c r="F5" s="22"/>
      <c r="G5" s="22"/>
      <c r="H5" s="22"/>
      <c r="I5" s="21"/>
      <c r="J5" s="80"/>
      <c r="K5" s="21"/>
      <c r="L5" s="21"/>
      <c r="M5" s="80"/>
      <c r="N5" s="21"/>
      <c r="O5" s="80"/>
    </row>
    <row r="6" spans="1:81" ht="15.75" customHeight="1" x14ac:dyDescent="0.2">
      <c r="A6" s="161" t="s">
        <v>13</v>
      </c>
      <c r="B6" s="109"/>
      <c r="C6" s="160" t="s">
        <v>14</v>
      </c>
      <c r="D6" s="160" t="s">
        <v>15</v>
      </c>
      <c r="E6" s="162" t="s">
        <v>6</v>
      </c>
      <c r="F6" s="162"/>
      <c r="G6" s="160" t="s">
        <v>18</v>
      </c>
      <c r="H6" s="160" t="s">
        <v>8</v>
      </c>
      <c r="I6" s="158" t="s">
        <v>24</v>
      </c>
      <c r="J6" s="158"/>
      <c r="K6" s="158" t="s">
        <v>16</v>
      </c>
      <c r="L6" s="158" t="s">
        <v>17</v>
      </c>
      <c r="M6" s="158"/>
      <c r="N6" s="158" t="s">
        <v>0</v>
      </c>
      <c r="O6" s="159"/>
      <c r="P6" s="156" t="s">
        <v>7</v>
      </c>
      <c r="Q6" s="156"/>
      <c r="R6" s="156"/>
      <c r="S6" s="156"/>
      <c r="T6" s="156"/>
      <c r="U6" s="156"/>
      <c r="V6" s="150" t="s">
        <v>10</v>
      </c>
      <c r="W6" s="151"/>
      <c r="X6" s="151"/>
      <c r="Y6" s="151"/>
      <c r="Z6" s="151"/>
      <c r="AA6" s="152"/>
      <c r="AB6" s="153" t="s">
        <v>11</v>
      </c>
      <c r="AC6" s="154"/>
      <c r="AD6" s="154"/>
      <c r="AE6" s="154"/>
      <c r="AF6" s="154"/>
      <c r="AG6" s="155"/>
      <c r="AH6" s="150" t="s">
        <v>12</v>
      </c>
      <c r="AI6" s="151"/>
      <c r="AJ6" s="151"/>
      <c r="AK6" s="151"/>
      <c r="AL6" s="151"/>
      <c r="AM6" s="152"/>
      <c r="AN6" s="153" t="s">
        <v>232</v>
      </c>
      <c r="AO6" s="154"/>
      <c r="AP6" s="154"/>
      <c r="AQ6" s="154"/>
      <c r="AR6" s="154"/>
      <c r="AS6" s="155"/>
      <c r="AT6" s="150" t="s">
        <v>242</v>
      </c>
      <c r="AU6" s="151"/>
      <c r="AV6" s="151"/>
      <c r="AW6" s="151"/>
      <c r="AX6" s="151"/>
      <c r="AY6" s="152"/>
      <c r="AZ6" s="153" t="s">
        <v>243</v>
      </c>
      <c r="BA6" s="154"/>
      <c r="BB6" s="154"/>
      <c r="BC6" s="154"/>
      <c r="BD6" s="154"/>
      <c r="BE6" s="155"/>
      <c r="BF6" s="150" t="s">
        <v>247</v>
      </c>
      <c r="BG6" s="151"/>
      <c r="BH6" s="151"/>
      <c r="BI6" s="151"/>
      <c r="BJ6" s="151"/>
      <c r="BK6" s="152"/>
      <c r="BL6" s="153" t="s">
        <v>251</v>
      </c>
      <c r="BM6" s="154"/>
      <c r="BN6" s="154"/>
      <c r="BO6" s="154"/>
      <c r="BP6" s="154"/>
      <c r="BQ6" s="155"/>
      <c r="BR6" s="150" t="s">
        <v>252</v>
      </c>
      <c r="BS6" s="151"/>
      <c r="BT6" s="151"/>
      <c r="BU6" s="151"/>
      <c r="BV6" s="151"/>
      <c r="BW6" s="152"/>
      <c r="BX6" s="153" t="s">
        <v>21</v>
      </c>
      <c r="BY6" s="154"/>
      <c r="BZ6" s="154"/>
      <c r="CA6" s="154"/>
      <c r="CB6" s="154"/>
      <c r="CC6" s="155"/>
    </row>
    <row r="7" spans="1:81" ht="29.25" customHeight="1" x14ac:dyDescent="0.2">
      <c r="A7" s="161"/>
      <c r="B7" s="109"/>
      <c r="C7" s="160"/>
      <c r="D7" s="160"/>
      <c r="E7" s="30" t="s">
        <v>4</v>
      </c>
      <c r="F7" s="12" t="s">
        <v>5</v>
      </c>
      <c r="G7" s="160"/>
      <c r="H7" s="160"/>
      <c r="I7" s="158"/>
      <c r="J7" s="158"/>
      <c r="K7" s="158"/>
      <c r="L7" s="158"/>
      <c r="M7" s="158"/>
      <c r="N7" s="158"/>
      <c r="O7" s="159"/>
      <c r="P7" s="43" t="s">
        <v>20</v>
      </c>
      <c r="Q7" s="88" t="s">
        <v>19</v>
      </c>
      <c r="R7" s="44" t="s">
        <v>26</v>
      </c>
      <c r="S7" s="91" t="s">
        <v>19</v>
      </c>
      <c r="T7" s="45" t="s">
        <v>25</v>
      </c>
      <c r="U7" s="92" t="s">
        <v>19</v>
      </c>
      <c r="V7" s="46" t="s">
        <v>20</v>
      </c>
      <c r="W7" s="46" t="s">
        <v>19</v>
      </c>
      <c r="X7" s="47" t="s">
        <v>26</v>
      </c>
      <c r="Y7" s="47" t="s">
        <v>19</v>
      </c>
      <c r="Z7" s="48" t="s">
        <v>25</v>
      </c>
      <c r="AA7" s="48" t="s">
        <v>19</v>
      </c>
      <c r="AB7" s="43" t="s">
        <v>20</v>
      </c>
      <c r="AC7" s="43" t="s">
        <v>19</v>
      </c>
      <c r="AD7" s="44" t="s">
        <v>26</v>
      </c>
      <c r="AE7" s="44" t="s">
        <v>19</v>
      </c>
      <c r="AF7" s="45" t="s">
        <v>25</v>
      </c>
      <c r="AG7" s="45" t="s">
        <v>19</v>
      </c>
      <c r="AH7" s="46" t="s">
        <v>20</v>
      </c>
      <c r="AI7" s="46" t="s">
        <v>19</v>
      </c>
      <c r="AJ7" s="47" t="s">
        <v>26</v>
      </c>
      <c r="AK7" s="47" t="s">
        <v>19</v>
      </c>
      <c r="AL7" s="48" t="s">
        <v>25</v>
      </c>
      <c r="AM7" s="48" t="s">
        <v>19</v>
      </c>
      <c r="AN7" s="144" t="s">
        <v>20</v>
      </c>
      <c r="AO7" s="144" t="s">
        <v>19</v>
      </c>
      <c r="AP7" s="44" t="s">
        <v>26</v>
      </c>
      <c r="AQ7" s="44" t="s">
        <v>19</v>
      </c>
      <c r="AR7" s="45" t="s">
        <v>25</v>
      </c>
      <c r="AS7" s="45" t="s">
        <v>19</v>
      </c>
      <c r="AT7" s="46" t="s">
        <v>20</v>
      </c>
      <c r="AU7" s="46" t="s">
        <v>19</v>
      </c>
      <c r="AV7" s="47" t="s">
        <v>26</v>
      </c>
      <c r="AW7" s="47" t="s">
        <v>19</v>
      </c>
      <c r="AX7" s="48" t="s">
        <v>25</v>
      </c>
      <c r="AY7" s="48" t="s">
        <v>19</v>
      </c>
      <c r="AZ7" s="146" t="s">
        <v>20</v>
      </c>
      <c r="BA7" s="146" t="s">
        <v>19</v>
      </c>
      <c r="BB7" s="44" t="s">
        <v>26</v>
      </c>
      <c r="BC7" s="44" t="s">
        <v>19</v>
      </c>
      <c r="BD7" s="45" t="s">
        <v>25</v>
      </c>
      <c r="BE7" s="45" t="s">
        <v>19</v>
      </c>
      <c r="BF7" s="46" t="s">
        <v>20</v>
      </c>
      <c r="BG7" s="46" t="s">
        <v>19</v>
      </c>
      <c r="BH7" s="47" t="s">
        <v>26</v>
      </c>
      <c r="BI7" s="47" t="s">
        <v>19</v>
      </c>
      <c r="BJ7" s="48" t="s">
        <v>25</v>
      </c>
      <c r="BK7" s="48" t="s">
        <v>19</v>
      </c>
      <c r="BL7" s="147" t="s">
        <v>20</v>
      </c>
      <c r="BM7" s="147" t="s">
        <v>19</v>
      </c>
      <c r="BN7" s="44" t="s">
        <v>26</v>
      </c>
      <c r="BO7" s="44" t="s">
        <v>19</v>
      </c>
      <c r="BP7" s="45" t="s">
        <v>25</v>
      </c>
      <c r="BQ7" s="45" t="s">
        <v>19</v>
      </c>
      <c r="BR7" s="46" t="s">
        <v>20</v>
      </c>
      <c r="BS7" s="46" t="s">
        <v>19</v>
      </c>
      <c r="BT7" s="47" t="s">
        <v>26</v>
      </c>
      <c r="BU7" s="47" t="s">
        <v>19</v>
      </c>
      <c r="BV7" s="48" t="s">
        <v>25</v>
      </c>
      <c r="BW7" s="48" t="s">
        <v>19</v>
      </c>
      <c r="BX7" s="148" t="s">
        <v>20</v>
      </c>
      <c r="BY7" s="148" t="s">
        <v>19</v>
      </c>
      <c r="BZ7" s="44" t="s">
        <v>26</v>
      </c>
      <c r="CA7" s="44" t="s">
        <v>19</v>
      </c>
      <c r="CB7" s="45" t="s">
        <v>25</v>
      </c>
      <c r="CC7" s="45" t="s">
        <v>19</v>
      </c>
    </row>
    <row r="8" spans="1:81" s="8" customFormat="1" x14ac:dyDescent="0.2">
      <c r="A8" s="40"/>
      <c r="B8" s="40"/>
      <c r="C8" s="24"/>
      <c r="D8" s="24"/>
      <c r="E8" s="41"/>
      <c r="F8" s="3"/>
      <c r="G8" s="105"/>
      <c r="H8" s="105"/>
      <c r="I8" s="26"/>
      <c r="J8" s="66"/>
      <c r="K8" s="26"/>
      <c r="L8" s="26"/>
      <c r="M8" s="66"/>
      <c r="N8" s="26"/>
      <c r="O8" s="66"/>
      <c r="P8" s="23"/>
      <c r="Q8" s="66"/>
      <c r="R8" s="23"/>
      <c r="S8" s="66"/>
      <c r="T8" s="23"/>
      <c r="U8" s="66"/>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row>
    <row r="9" spans="1:81" s="76" customFormat="1" ht="15.75" thickBot="1" x14ac:dyDescent="0.25">
      <c r="A9" s="95"/>
      <c r="B9" s="93"/>
      <c r="G9" s="104"/>
      <c r="H9" s="106"/>
      <c r="I9" s="93"/>
      <c r="J9" s="81"/>
      <c r="M9" s="81"/>
      <c r="O9" s="81"/>
      <c r="Q9" s="81"/>
      <c r="S9" s="81"/>
      <c r="U9" s="81"/>
      <c r="W9" s="103"/>
      <c r="X9" s="103"/>
      <c r="Y9" s="103"/>
      <c r="Z9" s="103"/>
      <c r="AA9" s="103"/>
    </row>
    <row r="10" spans="1:81" s="8" customFormat="1" ht="16.5" x14ac:dyDescent="0.2">
      <c r="A10" s="111">
        <v>1</v>
      </c>
      <c r="B10" s="112"/>
      <c r="C10" s="113" t="s">
        <v>30</v>
      </c>
      <c r="D10" s="114"/>
      <c r="E10" s="115"/>
      <c r="F10" s="116"/>
      <c r="G10" s="117"/>
      <c r="H10" s="118"/>
      <c r="I10" s="79"/>
      <c r="J10" s="96"/>
      <c r="K10" s="79"/>
      <c r="L10" s="79"/>
      <c r="M10" s="96"/>
      <c r="N10" s="79"/>
      <c r="O10" s="96"/>
      <c r="P10" s="97"/>
      <c r="Q10" s="98"/>
      <c r="R10" s="99"/>
      <c r="S10" s="98"/>
      <c r="T10" s="99"/>
      <c r="U10" s="100"/>
      <c r="V10" s="108"/>
      <c r="W10" s="79"/>
      <c r="X10" s="23"/>
      <c r="Y10" s="79"/>
      <c r="Z10" s="23"/>
      <c r="AA10" s="79"/>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row>
    <row r="11" spans="1:81" s="61" customFormat="1" ht="66" x14ac:dyDescent="0.2">
      <c r="A11" s="94">
        <v>1.1000000000000001</v>
      </c>
      <c r="B11" s="110" t="s">
        <v>31</v>
      </c>
      <c r="C11" s="64" t="s">
        <v>32</v>
      </c>
      <c r="D11" s="63" t="s">
        <v>33</v>
      </c>
      <c r="E11" s="77">
        <v>2</v>
      </c>
      <c r="F11" s="75"/>
      <c r="G11" s="78">
        <v>248.36</v>
      </c>
      <c r="H11" s="107">
        <f t="shared" ref="H11:H16" si="0">ROUND(E11*G11,2)</f>
        <v>496.72</v>
      </c>
      <c r="I11" s="79">
        <f t="shared" ref="I11:I13" si="1">P11+R11+T11+V11+X11+Z11+AB11+AD11+AF11+AH11+AJ11+AL11+AN11+AP11+AR11+AT11+AV11+AX11+AZ11+BB11+BD11+BF11+BH11+BJ11+BL11+BN11+BP11+BR11+BT11+BV11+BX11+BZ11+CB11</f>
        <v>2</v>
      </c>
      <c r="J11" s="96">
        <f>ROUND(Q11+S11+U11+W11+Y11+AA11+AC11+AE11+AG11+AI11+AK11+AM11+AO11+AQ11+AS11+AU11+AW11+AY11+BG11+BI11+BK11,2)+BM11+BO11+BQ11+BS11+BU11+BW11+BY11+CA11+CC11+BA11+BC11+BE11</f>
        <v>496.72</v>
      </c>
      <c r="K11" s="79">
        <f t="shared" ref="K11" si="2">+E11-I11</f>
        <v>0</v>
      </c>
      <c r="L11" s="79">
        <f t="shared" ref="L11:M17" si="3">I11</f>
        <v>2</v>
      </c>
      <c r="M11" s="96">
        <f t="shared" si="3"/>
        <v>496.72</v>
      </c>
      <c r="N11" s="79">
        <f>E11-I11</f>
        <v>0</v>
      </c>
      <c r="O11" s="96">
        <f>H11-J11</f>
        <v>0</v>
      </c>
      <c r="P11" s="101"/>
      <c r="Q11" s="96">
        <f>ROUND(P11*G11,2)</f>
        <v>0</v>
      </c>
      <c r="R11" s="79"/>
      <c r="S11" s="96">
        <f>ROUND(R11*G11,2)</f>
        <v>0</v>
      </c>
      <c r="T11" s="79"/>
      <c r="U11" s="102">
        <f>ROUND(T11*G11,2)</f>
        <v>0</v>
      </c>
      <c r="V11" s="101"/>
      <c r="W11" s="79">
        <f t="shared" ref="W11" si="4">ROUND(V11*G11,2)</f>
        <v>0</v>
      </c>
      <c r="X11" s="60"/>
      <c r="Y11" s="79">
        <f t="shared" ref="Y11" si="5">ROUND(X11*G11,2)</f>
        <v>0</v>
      </c>
      <c r="Z11" s="60"/>
      <c r="AA11" s="79">
        <f t="shared" ref="AA11" si="6">ROUND(Z11*G11,2)</f>
        <v>0</v>
      </c>
      <c r="AB11" s="60"/>
      <c r="AC11" s="23">
        <f t="shared" ref="AC11" si="7">ROUND(AB11*G11,2)</f>
        <v>0</v>
      </c>
      <c r="AD11" s="60"/>
      <c r="AE11" s="23">
        <f t="shared" ref="AE11" si="8">ROUND(AD11*G11,2)</f>
        <v>0</v>
      </c>
      <c r="AF11" s="60"/>
      <c r="AG11" s="23">
        <f t="shared" ref="AG11" si="9">ROUND(AF11*G11,2)</f>
        <v>0</v>
      </c>
      <c r="AH11" s="60"/>
      <c r="AI11" s="23">
        <f>ROUND(AH11*G11,2)</f>
        <v>0</v>
      </c>
      <c r="AJ11" s="60"/>
      <c r="AK11" s="23">
        <f>ROUND(AJ11*G11,2)</f>
        <v>0</v>
      </c>
      <c r="AL11" s="60"/>
      <c r="AM11" s="23">
        <f>ROUND(AL11*G11,2)</f>
        <v>0</v>
      </c>
      <c r="AN11" s="60"/>
      <c r="AO11" s="23">
        <f>ROUND(AN11*G11,2)</f>
        <v>0</v>
      </c>
      <c r="AP11" s="60"/>
      <c r="AQ11" s="23">
        <f>ROUND(AP11*G11,2)</f>
        <v>0</v>
      </c>
      <c r="AR11" s="60"/>
      <c r="AS11" s="23">
        <f>ROUND(AR11*G11,2)</f>
        <v>0</v>
      </c>
      <c r="AT11" s="60"/>
      <c r="AU11" s="23">
        <f>ROUND(AT11*G11,2)</f>
        <v>0</v>
      </c>
      <c r="AV11" s="60"/>
      <c r="AW11" s="23">
        <f>ROUND(AV11*G11,2)</f>
        <v>0</v>
      </c>
      <c r="AX11" s="60"/>
      <c r="AY11" s="23">
        <f>ROUND(AX11*G11,2)</f>
        <v>0</v>
      </c>
      <c r="AZ11" s="8"/>
      <c r="BA11" s="23">
        <f>ROUND(AZ11*G11,2)</f>
        <v>0</v>
      </c>
      <c r="BC11" s="23">
        <f>ROUND(BB11*G11,2)</f>
        <v>0</v>
      </c>
      <c r="BE11" s="23">
        <f>ROUND(BD11*G11,2)</f>
        <v>0</v>
      </c>
      <c r="BF11" s="8"/>
      <c r="BG11" s="23">
        <f>ROUND(BF11*G11,2)</f>
        <v>0</v>
      </c>
      <c r="BI11" s="23">
        <f>ROUND(BH11*G11,2)</f>
        <v>0</v>
      </c>
      <c r="BK11" s="23">
        <f>ROUND(BJ11*G11,2)</f>
        <v>0</v>
      </c>
      <c r="BM11" s="23">
        <f>ROUND(BL11*G11,2)</f>
        <v>0</v>
      </c>
      <c r="BO11" s="23">
        <f>ROUND(BN11*G11,2)</f>
        <v>0</v>
      </c>
      <c r="BQ11" s="23">
        <f>ROUND(BP11*G11,2)</f>
        <v>0</v>
      </c>
      <c r="BR11" s="61">
        <v>2</v>
      </c>
      <c r="BS11" s="23">
        <f>ROUND(BR11*G11,2)</f>
        <v>496.72</v>
      </c>
      <c r="BU11" s="23">
        <f>ROUND(BT11*G11,2)</f>
        <v>0</v>
      </c>
      <c r="BW11" s="23">
        <f>ROUND(BV11*G11,2)</f>
        <v>0</v>
      </c>
      <c r="BY11" s="23">
        <f>ROUND(BX11*G11,2)</f>
        <v>0</v>
      </c>
      <c r="CA11" s="23">
        <f>ROUND(BZ11*G11,2)</f>
        <v>0</v>
      </c>
      <c r="CC11" s="23">
        <f>ROUND(CB11*G11,2)</f>
        <v>0</v>
      </c>
    </row>
    <row r="12" spans="1:81" s="61" customFormat="1" ht="82.5" x14ac:dyDescent="0.2">
      <c r="A12" s="94">
        <v>1.2</v>
      </c>
      <c r="B12" s="110" t="s">
        <v>34</v>
      </c>
      <c r="C12" s="64" t="s">
        <v>35</v>
      </c>
      <c r="D12" s="63" t="s">
        <v>33</v>
      </c>
      <c r="E12" s="77">
        <v>0</v>
      </c>
      <c r="F12" s="75"/>
      <c r="G12" s="78">
        <v>273.39</v>
      </c>
      <c r="H12" s="107">
        <f t="shared" si="0"/>
        <v>0</v>
      </c>
      <c r="I12" s="79">
        <f t="shared" ref="I12:I22" si="10">P12+R12+T12+V12+X12+Z12+AB12+AD12+AF12+AH12+AJ12+AL12+AN12+AP12+AR12+AT12+AV12+AX12+AZ12+BB12+BD12+BF12+BH12+BJ12+BL12+BN12+BP12+BR12+BT12+BV12+BX12+BZ12+CB12</f>
        <v>0</v>
      </c>
      <c r="J12" s="96">
        <f t="shared" ref="J12:J22" si="11">ROUND(Q12+S12+U12+W12+Y12+AA12+AC12+AE12+AG12+AI12+AK12+AM12+AO12+AQ12+AS12+AU12+AW12+AY12+BG12+BI12+BK12,2)+BM12+BO12+BQ12+BS12+BU12+BW12+BY12+CA12+CC12+BA12+BC12+BE12</f>
        <v>0</v>
      </c>
      <c r="K12" s="79">
        <f t="shared" ref="K12:K18" si="12">+E12-I12</f>
        <v>0</v>
      </c>
      <c r="L12" s="79">
        <f t="shared" si="3"/>
        <v>0</v>
      </c>
      <c r="M12" s="96">
        <f t="shared" si="3"/>
        <v>0</v>
      </c>
      <c r="N12" s="79">
        <f t="shared" ref="N12:N16" si="13">E12-I12</f>
        <v>0</v>
      </c>
      <c r="O12" s="96">
        <f t="shared" ref="O12:O16" si="14">H12-J12</f>
        <v>0</v>
      </c>
      <c r="P12" s="101"/>
      <c r="Q12" s="96">
        <f t="shared" ref="Q12:Q16" si="15">ROUND(P12*G12,2)</f>
        <v>0</v>
      </c>
      <c r="R12" s="79"/>
      <c r="S12" s="96">
        <f t="shared" ref="S12:S16" si="16">ROUND(R12*G12,2)</f>
        <v>0</v>
      </c>
      <c r="T12" s="79"/>
      <c r="U12" s="102">
        <f t="shared" ref="U12:U16" si="17">ROUND(T12*G12,2)</f>
        <v>0</v>
      </c>
      <c r="V12" s="101"/>
      <c r="W12" s="79">
        <f t="shared" ref="W12:W16" si="18">ROUND(V12*G12,2)</f>
        <v>0</v>
      </c>
      <c r="X12" s="60"/>
      <c r="Y12" s="79">
        <f t="shared" ref="Y12:Y16" si="19">ROUND(X12*G12,2)</f>
        <v>0</v>
      </c>
      <c r="Z12" s="60"/>
      <c r="AA12" s="79">
        <f t="shared" ref="AA12:AA16" si="20">ROUND(Z12*G12,2)</f>
        <v>0</v>
      </c>
      <c r="AB12" s="60"/>
      <c r="AC12" s="23">
        <f t="shared" ref="AC12:AC16" si="21">ROUND(AB12*G12,2)</f>
        <v>0</v>
      </c>
      <c r="AD12" s="60"/>
      <c r="AE12" s="23">
        <f t="shared" ref="AE12:AE16" si="22">ROUND(AD12*G12,2)</f>
        <v>0</v>
      </c>
      <c r="AF12" s="60"/>
      <c r="AG12" s="23">
        <f t="shared" ref="AG12:AG16" si="23">ROUND(AF12*G12,2)</f>
        <v>0</v>
      </c>
      <c r="AH12" s="60"/>
      <c r="AI12" s="23">
        <f t="shared" ref="AI12:AI22" si="24">ROUND(AH12*G12,2)</f>
        <v>0</v>
      </c>
      <c r="AJ12" s="60"/>
      <c r="AK12" s="23">
        <f t="shared" ref="AK12:AK22" si="25">ROUND(AJ12*G12,2)</f>
        <v>0</v>
      </c>
      <c r="AL12" s="60"/>
      <c r="AM12" s="23">
        <f t="shared" ref="AM12:AM22" si="26">ROUND(AL12*G12,2)</f>
        <v>0</v>
      </c>
      <c r="AN12" s="60"/>
      <c r="AO12" s="23">
        <f t="shared" ref="AO12:AO22" si="27">ROUND(AN12*G12,2)</f>
        <v>0</v>
      </c>
      <c r="AP12" s="60"/>
      <c r="AQ12" s="23">
        <f t="shared" ref="AQ12:AQ22" si="28">ROUND(AP12*G12,2)</f>
        <v>0</v>
      </c>
      <c r="AR12" s="60"/>
      <c r="AS12" s="23">
        <f t="shared" ref="AS12:AS22" si="29">ROUND(AR12*G12,2)</f>
        <v>0</v>
      </c>
      <c r="AT12" s="60"/>
      <c r="AU12" s="23">
        <f t="shared" ref="AU12:AU22" si="30">ROUND(AT12*G12,2)</f>
        <v>0</v>
      </c>
      <c r="AV12" s="60"/>
      <c r="AW12" s="23">
        <f t="shared" ref="AW12:AW22" si="31">ROUND(AV12*G12,2)</f>
        <v>0</v>
      </c>
      <c r="AX12" s="60"/>
      <c r="AY12" s="23">
        <f t="shared" ref="AY12:AY22" si="32">ROUND(AX12*G12,2)</f>
        <v>0</v>
      </c>
      <c r="AZ12" s="8"/>
      <c r="BA12" s="23">
        <f>ROUND(AZ12*G12,2)</f>
        <v>0</v>
      </c>
      <c r="BC12" s="23">
        <f t="shared" ref="BC12:BC22" si="33">ROUND(BB12*G12,2)</f>
        <v>0</v>
      </c>
      <c r="BE12" s="23">
        <f t="shared" ref="BE12:BE22" si="34">ROUND(BD12*G12,2)</f>
        <v>0</v>
      </c>
      <c r="BF12" s="8"/>
      <c r="BG12" s="23">
        <f t="shared" ref="BG12:BG22" si="35">ROUND(BF12*G12,2)</f>
        <v>0</v>
      </c>
      <c r="BI12" s="23">
        <f t="shared" ref="BI12:BI22" si="36">ROUND(BH12*G12,2)</f>
        <v>0</v>
      </c>
      <c r="BK12" s="23">
        <f t="shared" ref="BK12:BK22" si="37">ROUND(BJ12*G12,2)</f>
        <v>0</v>
      </c>
      <c r="BM12" s="23">
        <f t="shared" ref="BM12:BM22" si="38">ROUND(BL12*G12,2)</f>
        <v>0</v>
      </c>
      <c r="BO12" s="23">
        <f t="shared" ref="BO12:BO22" si="39">ROUND(BN12*G12,2)</f>
        <v>0</v>
      </c>
      <c r="BQ12" s="23">
        <f t="shared" ref="BQ12:BQ22" si="40">ROUND(BP12*G12,2)</f>
        <v>0</v>
      </c>
      <c r="BS12" s="23">
        <f t="shared" ref="BS12:BS22" si="41">ROUND(BR12*G12,2)</f>
        <v>0</v>
      </c>
      <c r="BU12" s="23">
        <f t="shared" ref="BU12:BU22" si="42">ROUND(BT12*G12,2)</f>
        <v>0</v>
      </c>
      <c r="BW12" s="23">
        <f t="shared" ref="BW12:BW22" si="43">ROUND(BV12*G12,2)</f>
        <v>0</v>
      </c>
      <c r="BY12" s="23">
        <f t="shared" ref="BY12:BY22" si="44">ROUND(BX12*G12,2)</f>
        <v>0</v>
      </c>
      <c r="CA12" s="23">
        <f t="shared" ref="CA12:CA22" si="45">ROUND(BZ12*G12,2)</f>
        <v>0</v>
      </c>
      <c r="CC12" s="23">
        <f t="shared" ref="CC12:CC22" si="46">ROUND(CB12*G12,2)</f>
        <v>0</v>
      </c>
    </row>
    <row r="13" spans="1:81" s="61" customFormat="1" ht="81" customHeight="1" x14ac:dyDescent="0.2">
      <c r="A13" s="94">
        <v>1.3</v>
      </c>
      <c r="B13" s="110" t="s">
        <v>36</v>
      </c>
      <c r="C13" s="64" t="s">
        <v>37</v>
      </c>
      <c r="D13" s="65" t="s">
        <v>33</v>
      </c>
      <c r="E13" s="77">
        <v>73</v>
      </c>
      <c r="F13" s="74"/>
      <c r="G13" s="78">
        <v>228.82</v>
      </c>
      <c r="H13" s="107">
        <f t="shared" si="0"/>
        <v>16703.86</v>
      </c>
      <c r="I13" s="79">
        <f t="shared" si="10"/>
        <v>61</v>
      </c>
      <c r="J13" s="96">
        <f t="shared" si="11"/>
        <v>13958.02</v>
      </c>
      <c r="K13" s="79">
        <f t="shared" si="12"/>
        <v>12</v>
      </c>
      <c r="L13" s="79">
        <f t="shared" si="3"/>
        <v>61</v>
      </c>
      <c r="M13" s="96">
        <f t="shared" si="3"/>
        <v>13958.02</v>
      </c>
      <c r="N13" s="79">
        <f t="shared" si="13"/>
        <v>12</v>
      </c>
      <c r="O13" s="96">
        <f t="shared" si="14"/>
        <v>2745.84</v>
      </c>
      <c r="P13" s="101">
        <v>17</v>
      </c>
      <c r="Q13" s="96">
        <f t="shared" si="15"/>
        <v>3889.94</v>
      </c>
      <c r="R13" s="79"/>
      <c r="S13" s="96">
        <f t="shared" si="16"/>
        <v>0</v>
      </c>
      <c r="T13" s="79"/>
      <c r="U13" s="102">
        <f t="shared" si="17"/>
        <v>0</v>
      </c>
      <c r="V13" s="101"/>
      <c r="W13" s="79">
        <f t="shared" si="18"/>
        <v>0</v>
      </c>
      <c r="X13" s="60"/>
      <c r="Y13" s="79">
        <f t="shared" si="19"/>
        <v>0</v>
      </c>
      <c r="Z13" s="60"/>
      <c r="AA13" s="79">
        <f t="shared" si="20"/>
        <v>0</v>
      </c>
      <c r="AB13" s="60">
        <v>10</v>
      </c>
      <c r="AC13" s="23">
        <f t="shared" si="21"/>
        <v>2288.1999999999998</v>
      </c>
      <c r="AD13" s="60"/>
      <c r="AE13" s="23">
        <f t="shared" si="22"/>
        <v>0</v>
      </c>
      <c r="AF13" s="60"/>
      <c r="AG13" s="23">
        <f t="shared" si="23"/>
        <v>0</v>
      </c>
      <c r="AH13" s="60"/>
      <c r="AI13" s="23">
        <f t="shared" si="24"/>
        <v>0</v>
      </c>
      <c r="AJ13" s="60"/>
      <c r="AK13" s="23">
        <f t="shared" si="25"/>
        <v>0</v>
      </c>
      <c r="AL13" s="60"/>
      <c r="AM13" s="23">
        <f t="shared" si="26"/>
        <v>0</v>
      </c>
      <c r="AN13" s="60"/>
      <c r="AO13" s="23">
        <f t="shared" si="27"/>
        <v>0</v>
      </c>
      <c r="AP13" s="60"/>
      <c r="AQ13" s="23">
        <f t="shared" si="28"/>
        <v>0</v>
      </c>
      <c r="AR13" s="60"/>
      <c r="AS13" s="23">
        <f t="shared" si="29"/>
        <v>0</v>
      </c>
      <c r="AT13" s="60"/>
      <c r="AU13" s="23">
        <f t="shared" si="30"/>
        <v>0</v>
      </c>
      <c r="AV13" s="60"/>
      <c r="AW13" s="23">
        <f t="shared" si="31"/>
        <v>0</v>
      </c>
      <c r="AX13" s="60"/>
      <c r="AY13" s="23">
        <f t="shared" si="32"/>
        <v>0</v>
      </c>
      <c r="AZ13" s="8">
        <v>34</v>
      </c>
      <c r="BA13" s="23">
        <f t="shared" ref="BA13:BA22" si="47">ROUND(AZ13*G13,2)</f>
        <v>7779.88</v>
      </c>
      <c r="BC13" s="23">
        <f t="shared" si="33"/>
        <v>0</v>
      </c>
      <c r="BE13" s="23">
        <f t="shared" si="34"/>
        <v>0</v>
      </c>
      <c r="BF13" s="8"/>
      <c r="BG13" s="23">
        <f t="shared" si="35"/>
        <v>0</v>
      </c>
      <c r="BI13" s="23">
        <f t="shared" si="36"/>
        <v>0</v>
      </c>
      <c r="BK13" s="23">
        <f t="shared" si="37"/>
        <v>0</v>
      </c>
      <c r="BM13" s="23">
        <f t="shared" si="38"/>
        <v>0</v>
      </c>
      <c r="BO13" s="23">
        <f t="shared" si="39"/>
        <v>0</v>
      </c>
      <c r="BQ13" s="23">
        <f t="shared" si="40"/>
        <v>0</v>
      </c>
      <c r="BS13" s="23">
        <f t="shared" si="41"/>
        <v>0</v>
      </c>
      <c r="BU13" s="23">
        <f t="shared" si="42"/>
        <v>0</v>
      </c>
      <c r="BW13" s="23">
        <f t="shared" si="43"/>
        <v>0</v>
      </c>
      <c r="BY13" s="23">
        <f t="shared" si="44"/>
        <v>0</v>
      </c>
      <c r="CA13" s="23">
        <f t="shared" si="45"/>
        <v>0</v>
      </c>
      <c r="CC13" s="23">
        <f t="shared" si="46"/>
        <v>0</v>
      </c>
    </row>
    <row r="14" spans="1:81" s="61" customFormat="1" ht="66" x14ac:dyDescent="0.2">
      <c r="A14" s="94">
        <v>1.4</v>
      </c>
      <c r="B14" s="110" t="s">
        <v>38</v>
      </c>
      <c r="C14" s="64" t="s">
        <v>39</v>
      </c>
      <c r="D14" s="63" t="s">
        <v>40</v>
      </c>
      <c r="E14" s="77">
        <v>8</v>
      </c>
      <c r="F14" s="75"/>
      <c r="G14" s="78">
        <v>223.27</v>
      </c>
      <c r="H14" s="107">
        <f t="shared" si="0"/>
        <v>1786.16</v>
      </c>
      <c r="I14" s="79">
        <f t="shared" si="10"/>
        <v>0</v>
      </c>
      <c r="J14" s="96">
        <f t="shared" si="11"/>
        <v>0</v>
      </c>
      <c r="K14" s="79">
        <f t="shared" si="12"/>
        <v>8</v>
      </c>
      <c r="L14" s="79">
        <f t="shared" si="3"/>
        <v>0</v>
      </c>
      <c r="M14" s="96">
        <f t="shared" si="3"/>
        <v>0</v>
      </c>
      <c r="N14" s="79">
        <f t="shared" si="13"/>
        <v>8</v>
      </c>
      <c r="O14" s="96">
        <f t="shared" si="14"/>
        <v>1786.16</v>
      </c>
      <c r="P14" s="101"/>
      <c r="Q14" s="96">
        <f t="shared" si="15"/>
        <v>0</v>
      </c>
      <c r="R14" s="79"/>
      <c r="S14" s="96">
        <f t="shared" si="16"/>
        <v>0</v>
      </c>
      <c r="T14" s="79"/>
      <c r="U14" s="102">
        <f t="shared" si="17"/>
        <v>0</v>
      </c>
      <c r="V14" s="101"/>
      <c r="W14" s="79">
        <f t="shared" si="18"/>
        <v>0</v>
      </c>
      <c r="X14" s="60"/>
      <c r="Y14" s="79">
        <f t="shared" si="19"/>
        <v>0</v>
      </c>
      <c r="Z14" s="60"/>
      <c r="AA14" s="79">
        <f t="shared" si="20"/>
        <v>0</v>
      </c>
      <c r="AB14" s="60"/>
      <c r="AC14" s="23">
        <f t="shared" si="21"/>
        <v>0</v>
      </c>
      <c r="AD14" s="60"/>
      <c r="AE14" s="23">
        <f t="shared" si="22"/>
        <v>0</v>
      </c>
      <c r="AF14" s="60"/>
      <c r="AG14" s="23">
        <f t="shared" si="23"/>
        <v>0</v>
      </c>
      <c r="AH14" s="60"/>
      <c r="AI14" s="23">
        <f t="shared" si="24"/>
        <v>0</v>
      </c>
      <c r="AJ14" s="60"/>
      <c r="AK14" s="23">
        <f t="shared" si="25"/>
        <v>0</v>
      </c>
      <c r="AL14" s="60"/>
      <c r="AM14" s="23">
        <f t="shared" si="26"/>
        <v>0</v>
      </c>
      <c r="AN14" s="60"/>
      <c r="AO14" s="23">
        <f t="shared" si="27"/>
        <v>0</v>
      </c>
      <c r="AP14" s="60"/>
      <c r="AQ14" s="23">
        <f t="shared" si="28"/>
        <v>0</v>
      </c>
      <c r="AR14" s="60"/>
      <c r="AS14" s="23">
        <f t="shared" si="29"/>
        <v>0</v>
      </c>
      <c r="AT14" s="60"/>
      <c r="AU14" s="23">
        <f t="shared" si="30"/>
        <v>0</v>
      </c>
      <c r="AV14" s="60"/>
      <c r="AW14" s="23">
        <f t="shared" si="31"/>
        <v>0</v>
      </c>
      <c r="AX14" s="60"/>
      <c r="AY14" s="23">
        <f t="shared" si="32"/>
        <v>0</v>
      </c>
      <c r="AZ14" s="8"/>
      <c r="BA14" s="23">
        <f t="shared" si="47"/>
        <v>0</v>
      </c>
      <c r="BC14" s="23">
        <f t="shared" si="33"/>
        <v>0</v>
      </c>
      <c r="BE14" s="23">
        <f t="shared" si="34"/>
        <v>0</v>
      </c>
      <c r="BF14" s="8"/>
      <c r="BG14" s="23">
        <f t="shared" si="35"/>
        <v>0</v>
      </c>
      <c r="BI14" s="23">
        <f t="shared" si="36"/>
        <v>0</v>
      </c>
      <c r="BK14" s="23">
        <f t="shared" si="37"/>
        <v>0</v>
      </c>
      <c r="BM14" s="23">
        <f t="shared" si="38"/>
        <v>0</v>
      </c>
      <c r="BO14" s="23">
        <f t="shared" si="39"/>
        <v>0</v>
      </c>
      <c r="BQ14" s="23">
        <f t="shared" si="40"/>
        <v>0</v>
      </c>
      <c r="BS14" s="23">
        <f t="shared" si="41"/>
        <v>0</v>
      </c>
      <c r="BU14" s="23">
        <f t="shared" si="42"/>
        <v>0</v>
      </c>
      <c r="BW14" s="23">
        <f t="shared" si="43"/>
        <v>0</v>
      </c>
      <c r="BY14" s="23">
        <f t="shared" si="44"/>
        <v>0</v>
      </c>
      <c r="CA14" s="23">
        <f t="shared" si="45"/>
        <v>0</v>
      </c>
      <c r="CC14" s="23">
        <f t="shared" si="46"/>
        <v>0</v>
      </c>
    </row>
    <row r="15" spans="1:81" s="61" customFormat="1" ht="49.5" x14ac:dyDescent="0.2">
      <c r="A15" s="94">
        <v>1.5</v>
      </c>
      <c r="B15" s="110" t="s">
        <v>41</v>
      </c>
      <c r="C15" s="64" t="s">
        <v>42</v>
      </c>
      <c r="D15" s="63" t="s">
        <v>33</v>
      </c>
      <c r="E15" s="77">
        <v>1</v>
      </c>
      <c r="F15" s="75"/>
      <c r="G15" s="78">
        <v>8522.93</v>
      </c>
      <c r="H15" s="107">
        <f t="shared" si="0"/>
        <v>8522.93</v>
      </c>
      <c r="I15" s="79">
        <f t="shared" si="10"/>
        <v>1</v>
      </c>
      <c r="J15" s="96">
        <f t="shared" si="11"/>
        <v>8522.93</v>
      </c>
      <c r="K15" s="79">
        <f t="shared" si="12"/>
        <v>0</v>
      </c>
      <c r="L15" s="79">
        <f t="shared" si="3"/>
        <v>1</v>
      </c>
      <c r="M15" s="96">
        <f t="shared" si="3"/>
        <v>8522.93</v>
      </c>
      <c r="N15" s="79">
        <f t="shared" si="13"/>
        <v>0</v>
      </c>
      <c r="O15" s="96">
        <f t="shared" si="14"/>
        <v>0</v>
      </c>
      <c r="P15" s="101"/>
      <c r="Q15" s="96">
        <f t="shared" si="15"/>
        <v>0</v>
      </c>
      <c r="R15" s="79"/>
      <c r="S15" s="96">
        <f t="shared" si="16"/>
        <v>0</v>
      </c>
      <c r="T15" s="79"/>
      <c r="U15" s="102">
        <f t="shared" si="17"/>
        <v>0</v>
      </c>
      <c r="V15" s="101"/>
      <c r="W15" s="79">
        <f t="shared" si="18"/>
        <v>0</v>
      </c>
      <c r="X15" s="60"/>
      <c r="Y15" s="79">
        <f t="shared" si="19"/>
        <v>0</v>
      </c>
      <c r="Z15" s="60"/>
      <c r="AA15" s="79">
        <f t="shared" si="20"/>
        <v>0</v>
      </c>
      <c r="AB15" s="60"/>
      <c r="AC15" s="23">
        <f t="shared" si="21"/>
        <v>0</v>
      </c>
      <c r="AD15" s="60"/>
      <c r="AE15" s="23">
        <f t="shared" si="22"/>
        <v>0</v>
      </c>
      <c r="AF15" s="60"/>
      <c r="AG15" s="23">
        <f t="shared" si="23"/>
        <v>0</v>
      </c>
      <c r="AH15" s="60"/>
      <c r="AI15" s="23">
        <f t="shared" si="24"/>
        <v>0</v>
      </c>
      <c r="AJ15" s="60"/>
      <c r="AK15" s="23">
        <f t="shared" si="25"/>
        <v>0</v>
      </c>
      <c r="AL15" s="60"/>
      <c r="AM15" s="23">
        <f t="shared" si="26"/>
        <v>0</v>
      </c>
      <c r="AN15" s="60"/>
      <c r="AO15" s="23">
        <f t="shared" si="27"/>
        <v>0</v>
      </c>
      <c r="AP15" s="60"/>
      <c r="AQ15" s="23">
        <f t="shared" si="28"/>
        <v>0</v>
      </c>
      <c r="AR15" s="60"/>
      <c r="AS15" s="23">
        <f t="shared" si="29"/>
        <v>0</v>
      </c>
      <c r="AT15" s="60"/>
      <c r="AU15" s="23">
        <f t="shared" si="30"/>
        <v>0</v>
      </c>
      <c r="AV15" s="60"/>
      <c r="AW15" s="23">
        <f t="shared" si="31"/>
        <v>0</v>
      </c>
      <c r="AX15" s="60"/>
      <c r="AY15" s="23">
        <f t="shared" si="32"/>
        <v>0</v>
      </c>
      <c r="AZ15" s="8">
        <v>1</v>
      </c>
      <c r="BA15" s="23">
        <f t="shared" si="47"/>
        <v>8522.93</v>
      </c>
      <c r="BC15" s="23">
        <f t="shared" si="33"/>
        <v>0</v>
      </c>
      <c r="BE15" s="23">
        <f t="shared" si="34"/>
        <v>0</v>
      </c>
      <c r="BF15" s="8"/>
      <c r="BG15" s="23">
        <f t="shared" si="35"/>
        <v>0</v>
      </c>
      <c r="BI15" s="23">
        <f t="shared" si="36"/>
        <v>0</v>
      </c>
      <c r="BK15" s="23">
        <f t="shared" si="37"/>
        <v>0</v>
      </c>
      <c r="BM15" s="23">
        <f t="shared" si="38"/>
        <v>0</v>
      </c>
      <c r="BO15" s="23">
        <f t="shared" si="39"/>
        <v>0</v>
      </c>
      <c r="BQ15" s="23">
        <f t="shared" si="40"/>
        <v>0</v>
      </c>
      <c r="BS15" s="23">
        <f t="shared" si="41"/>
        <v>0</v>
      </c>
      <c r="BU15" s="23">
        <f t="shared" si="42"/>
        <v>0</v>
      </c>
      <c r="BW15" s="23">
        <f t="shared" si="43"/>
        <v>0</v>
      </c>
      <c r="BY15" s="23">
        <f t="shared" si="44"/>
        <v>0</v>
      </c>
      <c r="CA15" s="23">
        <f t="shared" si="45"/>
        <v>0</v>
      </c>
      <c r="CC15" s="23">
        <f t="shared" si="46"/>
        <v>0</v>
      </c>
    </row>
    <row r="16" spans="1:81" s="61" customFormat="1" ht="50.25" thickBot="1" x14ac:dyDescent="0.25">
      <c r="A16" s="94">
        <v>1.6</v>
      </c>
      <c r="B16" s="110" t="s">
        <v>43</v>
      </c>
      <c r="C16" s="64" t="s">
        <v>44</v>
      </c>
      <c r="D16" s="65" t="s">
        <v>33</v>
      </c>
      <c r="E16" s="77">
        <v>22</v>
      </c>
      <c r="F16" s="74"/>
      <c r="G16" s="78">
        <v>2026.25</v>
      </c>
      <c r="H16" s="107">
        <f t="shared" si="0"/>
        <v>44577.5</v>
      </c>
      <c r="I16" s="79">
        <f t="shared" si="10"/>
        <v>0</v>
      </c>
      <c r="J16" s="96">
        <f t="shared" si="11"/>
        <v>0</v>
      </c>
      <c r="K16" s="79">
        <f t="shared" si="12"/>
        <v>22</v>
      </c>
      <c r="L16" s="79">
        <f t="shared" si="3"/>
        <v>0</v>
      </c>
      <c r="M16" s="96">
        <f t="shared" si="3"/>
        <v>0</v>
      </c>
      <c r="N16" s="79">
        <f t="shared" si="13"/>
        <v>22</v>
      </c>
      <c r="O16" s="96">
        <f t="shared" si="14"/>
        <v>44577.5</v>
      </c>
      <c r="P16" s="101"/>
      <c r="Q16" s="96">
        <f t="shared" si="15"/>
        <v>0</v>
      </c>
      <c r="R16" s="79"/>
      <c r="S16" s="96">
        <f t="shared" si="16"/>
        <v>0</v>
      </c>
      <c r="T16" s="79"/>
      <c r="U16" s="102">
        <f t="shared" si="17"/>
        <v>0</v>
      </c>
      <c r="V16" s="101"/>
      <c r="W16" s="79">
        <f t="shared" si="18"/>
        <v>0</v>
      </c>
      <c r="X16" s="60"/>
      <c r="Y16" s="79">
        <f t="shared" si="19"/>
        <v>0</v>
      </c>
      <c r="Z16" s="60"/>
      <c r="AA16" s="79">
        <f t="shared" si="20"/>
        <v>0</v>
      </c>
      <c r="AB16" s="60"/>
      <c r="AC16" s="23">
        <f t="shared" si="21"/>
        <v>0</v>
      </c>
      <c r="AD16" s="60"/>
      <c r="AE16" s="23">
        <f t="shared" si="22"/>
        <v>0</v>
      </c>
      <c r="AF16" s="60"/>
      <c r="AG16" s="23">
        <f t="shared" si="23"/>
        <v>0</v>
      </c>
      <c r="AH16" s="60"/>
      <c r="AI16" s="23">
        <f t="shared" si="24"/>
        <v>0</v>
      </c>
      <c r="AJ16" s="60"/>
      <c r="AK16" s="23">
        <f t="shared" si="25"/>
        <v>0</v>
      </c>
      <c r="AL16" s="60"/>
      <c r="AM16" s="23">
        <f t="shared" si="26"/>
        <v>0</v>
      </c>
      <c r="AN16" s="60"/>
      <c r="AO16" s="23">
        <f t="shared" si="27"/>
        <v>0</v>
      </c>
      <c r="AP16" s="60"/>
      <c r="AQ16" s="23">
        <f t="shared" si="28"/>
        <v>0</v>
      </c>
      <c r="AR16" s="60"/>
      <c r="AS16" s="23">
        <f t="shared" si="29"/>
        <v>0</v>
      </c>
      <c r="AT16" s="60"/>
      <c r="AU16" s="23">
        <f t="shared" si="30"/>
        <v>0</v>
      </c>
      <c r="AV16" s="60"/>
      <c r="AW16" s="23">
        <f t="shared" si="31"/>
        <v>0</v>
      </c>
      <c r="AX16" s="60"/>
      <c r="AY16" s="23">
        <f t="shared" si="32"/>
        <v>0</v>
      </c>
      <c r="AZ16" s="8"/>
      <c r="BA16" s="23">
        <f t="shared" si="47"/>
        <v>0</v>
      </c>
      <c r="BC16" s="23">
        <f t="shared" si="33"/>
        <v>0</v>
      </c>
      <c r="BE16" s="23">
        <f t="shared" si="34"/>
        <v>0</v>
      </c>
      <c r="BF16" s="8"/>
      <c r="BG16" s="23">
        <f t="shared" si="35"/>
        <v>0</v>
      </c>
      <c r="BI16" s="23">
        <f t="shared" si="36"/>
        <v>0</v>
      </c>
      <c r="BK16" s="23">
        <f t="shared" si="37"/>
        <v>0</v>
      </c>
      <c r="BM16" s="23">
        <f t="shared" si="38"/>
        <v>0</v>
      </c>
      <c r="BO16" s="23">
        <f t="shared" si="39"/>
        <v>0</v>
      </c>
      <c r="BQ16" s="23">
        <f t="shared" si="40"/>
        <v>0</v>
      </c>
      <c r="BS16" s="23">
        <f t="shared" si="41"/>
        <v>0</v>
      </c>
      <c r="BU16" s="23">
        <f t="shared" si="42"/>
        <v>0</v>
      </c>
      <c r="BW16" s="23">
        <f t="shared" si="43"/>
        <v>0</v>
      </c>
      <c r="BY16" s="23">
        <f t="shared" si="44"/>
        <v>0</v>
      </c>
      <c r="CA16" s="23">
        <f t="shared" si="45"/>
        <v>0</v>
      </c>
      <c r="CC16" s="23">
        <f t="shared" si="46"/>
        <v>0</v>
      </c>
    </row>
    <row r="17" spans="1:81" s="8" customFormat="1" ht="49.5" x14ac:dyDescent="0.2">
      <c r="A17" s="94">
        <v>1.7</v>
      </c>
      <c r="B17" s="110" t="s">
        <v>45</v>
      </c>
      <c r="C17" s="64" t="s">
        <v>46</v>
      </c>
      <c r="D17" s="65" t="s">
        <v>29</v>
      </c>
      <c r="E17" s="77">
        <v>10</v>
      </c>
      <c r="F17" s="74"/>
      <c r="G17" s="78">
        <v>202.58</v>
      </c>
      <c r="H17" s="107">
        <f>ROUND(E17*G17,2)</f>
        <v>2025.8</v>
      </c>
      <c r="I17" s="79">
        <f t="shared" si="10"/>
        <v>41.019999999999996</v>
      </c>
      <c r="J17" s="96">
        <f t="shared" si="11"/>
        <v>8309.83</v>
      </c>
      <c r="K17" s="79">
        <f t="shared" si="12"/>
        <v>-31.019999999999996</v>
      </c>
      <c r="L17" s="79">
        <f t="shared" si="3"/>
        <v>41.019999999999996</v>
      </c>
      <c r="M17" s="96">
        <f t="shared" si="3"/>
        <v>8309.83</v>
      </c>
      <c r="N17" s="79">
        <f>E17-I17</f>
        <v>-31.019999999999996</v>
      </c>
      <c r="O17" s="96">
        <f>H17-J17</f>
        <v>-6284.03</v>
      </c>
      <c r="P17" s="97"/>
      <c r="Q17" s="98">
        <f>ROUND(P17*G17,2)</f>
        <v>0</v>
      </c>
      <c r="R17" s="99"/>
      <c r="S17" s="98">
        <f>ROUND(R17*G17,2)</f>
        <v>0</v>
      </c>
      <c r="T17" s="99"/>
      <c r="U17" s="100">
        <f>ROUND(T17*G17,2)</f>
        <v>0</v>
      </c>
      <c r="V17" s="108"/>
      <c r="W17" s="79">
        <f>ROUND(V17*G17,2)</f>
        <v>0</v>
      </c>
      <c r="X17" s="23"/>
      <c r="Y17" s="79">
        <f>ROUND(X17*G17,2)</f>
        <v>0</v>
      </c>
      <c r="Z17" s="23"/>
      <c r="AA17" s="79">
        <f>ROUND(Z17*G17,2)</f>
        <v>0</v>
      </c>
      <c r="AB17" s="23"/>
      <c r="AC17" s="23">
        <f>ROUND(AB17*G17,2)</f>
        <v>0</v>
      </c>
      <c r="AD17" s="23"/>
      <c r="AE17" s="23">
        <f>ROUND(AD17*G17,2)</f>
        <v>0</v>
      </c>
      <c r="AF17" s="23"/>
      <c r="AG17" s="23">
        <f>ROUND(AF17*G17,2)</f>
        <v>0</v>
      </c>
      <c r="AH17" s="60"/>
      <c r="AI17" s="23">
        <f t="shared" si="24"/>
        <v>0</v>
      </c>
      <c r="AJ17" s="60"/>
      <c r="AK17" s="23">
        <f t="shared" si="25"/>
        <v>0</v>
      </c>
      <c r="AL17" s="60"/>
      <c r="AM17" s="23">
        <f t="shared" si="26"/>
        <v>0</v>
      </c>
      <c r="AN17" s="60"/>
      <c r="AO17" s="23">
        <f t="shared" si="27"/>
        <v>0</v>
      </c>
      <c r="AP17" s="60"/>
      <c r="AQ17" s="23">
        <f t="shared" si="28"/>
        <v>0</v>
      </c>
      <c r="AR17" s="60"/>
      <c r="AS17" s="23">
        <f t="shared" si="29"/>
        <v>0</v>
      </c>
      <c r="AT17" s="60"/>
      <c r="AU17" s="23">
        <f t="shared" si="30"/>
        <v>0</v>
      </c>
      <c r="AV17" s="60"/>
      <c r="AW17" s="23">
        <f t="shared" si="31"/>
        <v>0</v>
      </c>
      <c r="AX17" s="60"/>
      <c r="AY17" s="23">
        <f t="shared" si="32"/>
        <v>0</v>
      </c>
      <c r="BA17" s="23">
        <f t="shared" si="47"/>
        <v>0</v>
      </c>
      <c r="BC17" s="23">
        <f t="shared" si="33"/>
        <v>0</v>
      </c>
      <c r="BE17" s="23">
        <f t="shared" si="34"/>
        <v>0</v>
      </c>
      <c r="BG17" s="23">
        <f t="shared" si="35"/>
        <v>0</v>
      </c>
      <c r="BI17" s="23">
        <f t="shared" si="36"/>
        <v>0</v>
      </c>
      <c r="BK17" s="23">
        <f t="shared" si="37"/>
        <v>0</v>
      </c>
      <c r="BM17" s="23">
        <f t="shared" si="38"/>
        <v>0</v>
      </c>
      <c r="BO17" s="23">
        <f t="shared" si="39"/>
        <v>0</v>
      </c>
      <c r="BQ17" s="23">
        <f t="shared" si="40"/>
        <v>0</v>
      </c>
      <c r="BR17" s="61">
        <v>10</v>
      </c>
      <c r="BS17" s="23">
        <f t="shared" si="41"/>
        <v>2025.8</v>
      </c>
      <c r="BT17" s="61">
        <v>31.02</v>
      </c>
      <c r="BU17" s="23">
        <f t="shared" si="42"/>
        <v>6284.03</v>
      </c>
      <c r="BV17" s="61"/>
      <c r="BW17" s="23">
        <f t="shared" si="43"/>
        <v>0</v>
      </c>
      <c r="BX17" s="61"/>
      <c r="BY17" s="23">
        <f t="shared" si="44"/>
        <v>0</v>
      </c>
      <c r="BZ17" s="61"/>
      <c r="CA17" s="23">
        <f t="shared" si="45"/>
        <v>0</v>
      </c>
      <c r="CB17" s="61"/>
      <c r="CC17" s="23">
        <f t="shared" si="46"/>
        <v>0</v>
      </c>
    </row>
    <row r="18" spans="1:81" s="61" customFormat="1" ht="49.5" x14ac:dyDescent="0.2">
      <c r="A18" s="94">
        <v>1.8</v>
      </c>
      <c r="B18" s="110" t="s">
        <v>47</v>
      </c>
      <c r="C18" s="64" t="s">
        <v>48</v>
      </c>
      <c r="D18" s="63" t="s">
        <v>29</v>
      </c>
      <c r="E18" s="77">
        <v>140</v>
      </c>
      <c r="F18" s="75"/>
      <c r="G18" s="78">
        <v>94.74</v>
      </c>
      <c r="H18" s="107">
        <f t="shared" ref="H18:H22" si="48">ROUND(E18*G18,2)</f>
        <v>13263.6</v>
      </c>
      <c r="I18" s="79">
        <f t="shared" si="10"/>
        <v>1176.2899999999997</v>
      </c>
      <c r="J18" s="96">
        <f t="shared" si="11"/>
        <v>111441.72</v>
      </c>
      <c r="K18" s="79">
        <f t="shared" si="12"/>
        <v>-1036.2899999999997</v>
      </c>
      <c r="L18" s="79">
        <f t="shared" ref="L18:L31" si="49">I18</f>
        <v>1176.2899999999997</v>
      </c>
      <c r="M18" s="96">
        <f t="shared" ref="M18:M31" si="50">J18</f>
        <v>111441.72</v>
      </c>
      <c r="N18" s="79">
        <f>E18-I18</f>
        <v>-1036.2899999999997</v>
      </c>
      <c r="O18" s="96">
        <f>H18-J18</f>
        <v>-98178.12</v>
      </c>
      <c r="P18" s="101"/>
      <c r="Q18" s="96">
        <f>ROUND(P18*G18,2)</f>
        <v>0</v>
      </c>
      <c r="R18" s="79"/>
      <c r="S18" s="96">
        <f>ROUND(R18*G18,2)</f>
        <v>0</v>
      </c>
      <c r="T18" s="79"/>
      <c r="U18" s="102">
        <f>ROUND(T18*G18,2)</f>
        <v>0</v>
      </c>
      <c r="V18" s="101"/>
      <c r="W18" s="79">
        <f t="shared" ref="W18:W22" si="51">ROUND(V18*G18,2)</f>
        <v>0</v>
      </c>
      <c r="X18" s="60"/>
      <c r="Y18" s="79">
        <f t="shared" ref="Y18:Y22" si="52">ROUND(X18*G18,2)</f>
        <v>0</v>
      </c>
      <c r="Z18" s="60"/>
      <c r="AA18" s="79">
        <f t="shared" ref="AA18:AA22" si="53">ROUND(Z18*G18,2)</f>
        <v>0</v>
      </c>
      <c r="AB18" s="60"/>
      <c r="AC18" s="23">
        <f t="shared" ref="AC18:AC22" si="54">ROUND(AB18*G18,2)</f>
        <v>0</v>
      </c>
      <c r="AD18" s="60"/>
      <c r="AE18" s="23">
        <f t="shared" ref="AE18:AE22" si="55">ROUND(AD18*G18,2)</f>
        <v>0</v>
      </c>
      <c r="AF18" s="60"/>
      <c r="AG18" s="23">
        <f t="shared" ref="AG18:AG22" si="56">ROUND(AF18*G18,2)</f>
        <v>0</v>
      </c>
      <c r="AH18" s="60"/>
      <c r="AI18" s="23">
        <f t="shared" si="24"/>
        <v>0</v>
      </c>
      <c r="AJ18" s="60"/>
      <c r="AK18" s="23">
        <f t="shared" si="25"/>
        <v>0</v>
      </c>
      <c r="AL18" s="60"/>
      <c r="AM18" s="23">
        <f t="shared" si="26"/>
        <v>0</v>
      </c>
      <c r="AN18" s="60"/>
      <c r="AO18" s="23">
        <f t="shared" si="27"/>
        <v>0</v>
      </c>
      <c r="AP18" s="60"/>
      <c r="AQ18" s="23">
        <f t="shared" si="28"/>
        <v>0</v>
      </c>
      <c r="AR18" s="60"/>
      <c r="AS18" s="23">
        <f t="shared" si="29"/>
        <v>0</v>
      </c>
      <c r="AT18" s="60"/>
      <c r="AU18" s="23">
        <f t="shared" si="30"/>
        <v>0</v>
      </c>
      <c r="AV18" s="60"/>
      <c r="AW18" s="23">
        <f t="shared" si="31"/>
        <v>0</v>
      </c>
      <c r="AX18" s="60"/>
      <c r="AY18" s="23">
        <f t="shared" si="32"/>
        <v>0</v>
      </c>
      <c r="AZ18" s="8"/>
      <c r="BA18" s="23">
        <f t="shared" si="47"/>
        <v>0</v>
      </c>
      <c r="BC18" s="23">
        <f t="shared" si="33"/>
        <v>0</v>
      </c>
      <c r="BE18" s="23">
        <f t="shared" si="34"/>
        <v>0</v>
      </c>
      <c r="BF18" s="8"/>
      <c r="BG18" s="23">
        <f t="shared" si="35"/>
        <v>0</v>
      </c>
      <c r="BI18" s="23">
        <f t="shared" si="36"/>
        <v>0</v>
      </c>
      <c r="BK18" s="23">
        <f t="shared" si="37"/>
        <v>0</v>
      </c>
      <c r="BM18" s="23">
        <f t="shared" si="38"/>
        <v>0</v>
      </c>
      <c r="BO18" s="23">
        <f t="shared" si="39"/>
        <v>0</v>
      </c>
      <c r="BQ18" s="23">
        <f t="shared" si="40"/>
        <v>0</v>
      </c>
      <c r="BR18" s="61">
        <v>140</v>
      </c>
      <c r="BS18" s="23">
        <f t="shared" si="41"/>
        <v>13263.6</v>
      </c>
      <c r="BT18" s="61">
        <v>957.43</v>
      </c>
      <c r="BU18" s="23">
        <f t="shared" si="42"/>
        <v>90706.92</v>
      </c>
      <c r="BW18" s="23">
        <f t="shared" si="43"/>
        <v>0</v>
      </c>
      <c r="BY18" s="23">
        <f t="shared" si="44"/>
        <v>0</v>
      </c>
      <c r="BZ18" s="61">
        <v>78.86</v>
      </c>
      <c r="CA18" s="23">
        <f t="shared" si="45"/>
        <v>7471.2</v>
      </c>
      <c r="CC18" s="23">
        <f t="shared" si="46"/>
        <v>0</v>
      </c>
    </row>
    <row r="19" spans="1:81" s="61" customFormat="1" ht="49.5" x14ac:dyDescent="0.2">
      <c r="A19" s="94">
        <v>1.9</v>
      </c>
      <c r="B19" s="110" t="s">
        <v>49</v>
      </c>
      <c r="C19" s="64" t="s">
        <v>50</v>
      </c>
      <c r="D19" s="63" t="s">
        <v>29</v>
      </c>
      <c r="E19" s="77">
        <v>560</v>
      </c>
      <c r="F19" s="75"/>
      <c r="G19" s="78">
        <v>106.8</v>
      </c>
      <c r="H19" s="107">
        <f t="shared" si="48"/>
        <v>59808</v>
      </c>
      <c r="I19" s="79">
        <f t="shared" si="10"/>
        <v>568.63</v>
      </c>
      <c r="J19" s="96">
        <f t="shared" si="11"/>
        <v>60729.68</v>
      </c>
      <c r="K19" s="79">
        <f t="shared" ref="K19:K31" si="57">+E19-I19</f>
        <v>-8.6299999999999955</v>
      </c>
      <c r="L19" s="79">
        <f t="shared" si="49"/>
        <v>568.63</v>
      </c>
      <c r="M19" s="96">
        <f t="shared" si="50"/>
        <v>60729.68</v>
      </c>
      <c r="N19" s="79">
        <f t="shared" ref="N19:N22" si="58">E19-I19</f>
        <v>-8.6299999999999955</v>
      </c>
      <c r="O19" s="96">
        <f t="shared" ref="O19:O22" si="59">H19-J19</f>
        <v>-921.68000000000029</v>
      </c>
      <c r="P19" s="101"/>
      <c r="Q19" s="96">
        <f t="shared" ref="Q19:Q22" si="60">ROUND(P19*G19,2)</f>
        <v>0</v>
      </c>
      <c r="R19" s="79"/>
      <c r="S19" s="96">
        <f t="shared" ref="S19:S22" si="61">ROUND(R19*G19,2)</f>
        <v>0</v>
      </c>
      <c r="T19" s="79"/>
      <c r="U19" s="102">
        <f t="shared" ref="U19:U22" si="62">ROUND(T19*G19,2)</f>
        <v>0</v>
      </c>
      <c r="V19" s="101">
        <v>98.38</v>
      </c>
      <c r="W19" s="79">
        <f t="shared" si="51"/>
        <v>10506.98</v>
      </c>
      <c r="X19" s="60"/>
      <c r="Y19" s="79">
        <f t="shared" si="52"/>
        <v>0</v>
      </c>
      <c r="Z19" s="60"/>
      <c r="AA19" s="79">
        <f t="shared" si="53"/>
        <v>0</v>
      </c>
      <c r="AB19" s="60">
        <v>45.9</v>
      </c>
      <c r="AC19" s="23">
        <f t="shared" si="54"/>
        <v>4902.12</v>
      </c>
      <c r="AD19" s="60"/>
      <c r="AE19" s="23">
        <f t="shared" si="55"/>
        <v>0</v>
      </c>
      <c r="AF19" s="60"/>
      <c r="AG19" s="23">
        <f t="shared" si="56"/>
        <v>0</v>
      </c>
      <c r="AH19" s="60">
        <v>92</v>
      </c>
      <c r="AI19" s="23">
        <f t="shared" si="24"/>
        <v>9825.6</v>
      </c>
      <c r="AJ19" s="60"/>
      <c r="AK19" s="23">
        <f t="shared" si="25"/>
        <v>0</v>
      </c>
      <c r="AL19" s="60"/>
      <c r="AM19" s="23">
        <f t="shared" si="26"/>
        <v>0</v>
      </c>
      <c r="AN19" s="60">
        <v>69.55</v>
      </c>
      <c r="AO19" s="23">
        <f t="shared" si="27"/>
        <v>7427.94</v>
      </c>
      <c r="AP19" s="60"/>
      <c r="AQ19" s="23">
        <f t="shared" si="28"/>
        <v>0</v>
      </c>
      <c r="AR19" s="60"/>
      <c r="AS19" s="23">
        <f t="shared" si="29"/>
        <v>0</v>
      </c>
      <c r="AT19" s="60">
        <v>161.65</v>
      </c>
      <c r="AU19" s="23">
        <f t="shared" si="30"/>
        <v>17264.22</v>
      </c>
      <c r="AV19" s="60"/>
      <c r="AW19" s="23">
        <f t="shared" si="31"/>
        <v>0</v>
      </c>
      <c r="AX19" s="60"/>
      <c r="AY19" s="23">
        <f t="shared" si="32"/>
        <v>0</v>
      </c>
      <c r="AZ19" s="8"/>
      <c r="BA19" s="23">
        <f t="shared" si="47"/>
        <v>0</v>
      </c>
      <c r="BC19" s="23">
        <f t="shared" si="33"/>
        <v>0</v>
      </c>
      <c r="BE19" s="23">
        <f t="shared" si="34"/>
        <v>0</v>
      </c>
      <c r="BF19" s="8"/>
      <c r="BG19" s="23">
        <f t="shared" si="35"/>
        <v>0</v>
      </c>
      <c r="BI19" s="23">
        <f t="shared" si="36"/>
        <v>0</v>
      </c>
      <c r="BK19" s="23">
        <f t="shared" si="37"/>
        <v>0</v>
      </c>
      <c r="BL19" s="61">
        <v>74.900000000000006</v>
      </c>
      <c r="BM19" s="23">
        <f t="shared" si="38"/>
        <v>7999.32</v>
      </c>
      <c r="BO19" s="23">
        <f t="shared" si="39"/>
        <v>0</v>
      </c>
      <c r="BQ19" s="23">
        <f t="shared" si="40"/>
        <v>0</v>
      </c>
      <c r="BR19" s="61">
        <v>17.62</v>
      </c>
      <c r="BS19" s="23">
        <f t="shared" si="41"/>
        <v>1881.82</v>
      </c>
      <c r="BT19" s="61">
        <v>8.6300000000000008</v>
      </c>
      <c r="BU19" s="23">
        <f t="shared" si="42"/>
        <v>921.68</v>
      </c>
      <c r="BW19" s="23">
        <f t="shared" si="43"/>
        <v>0</v>
      </c>
      <c r="BY19" s="23">
        <f t="shared" si="44"/>
        <v>0</v>
      </c>
      <c r="CA19" s="23">
        <f t="shared" si="45"/>
        <v>0</v>
      </c>
      <c r="CC19" s="23">
        <f t="shared" si="46"/>
        <v>0</v>
      </c>
    </row>
    <row r="20" spans="1:81" s="61" customFormat="1" ht="49.5" x14ac:dyDescent="0.2">
      <c r="A20" s="143">
        <v>1.1000000000000001</v>
      </c>
      <c r="B20" s="110" t="s">
        <v>51</v>
      </c>
      <c r="C20" s="64" t="s">
        <v>52</v>
      </c>
      <c r="D20" s="65" t="s">
        <v>40</v>
      </c>
      <c r="E20" s="77">
        <v>500</v>
      </c>
      <c r="F20" s="74"/>
      <c r="G20" s="78">
        <v>31.92</v>
      </c>
      <c r="H20" s="107">
        <f t="shared" si="48"/>
        <v>15960</v>
      </c>
      <c r="I20" s="79">
        <f t="shared" si="10"/>
        <v>480</v>
      </c>
      <c r="J20" s="96">
        <f t="shared" si="11"/>
        <v>15321.6</v>
      </c>
      <c r="K20" s="79">
        <f t="shared" si="57"/>
        <v>20</v>
      </c>
      <c r="L20" s="79">
        <f t="shared" si="49"/>
        <v>480</v>
      </c>
      <c r="M20" s="96">
        <f t="shared" si="50"/>
        <v>15321.6</v>
      </c>
      <c r="N20" s="79">
        <f t="shared" si="58"/>
        <v>20</v>
      </c>
      <c r="O20" s="96">
        <f t="shared" si="59"/>
        <v>638.39999999999964</v>
      </c>
      <c r="P20" s="101"/>
      <c r="Q20" s="96">
        <f t="shared" si="60"/>
        <v>0</v>
      </c>
      <c r="R20" s="79"/>
      <c r="S20" s="96">
        <f t="shared" si="61"/>
        <v>0</v>
      </c>
      <c r="T20" s="79"/>
      <c r="U20" s="102">
        <f t="shared" si="62"/>
        <v>0</v>
      </c>
      <c r="V20" s="101"/>
      <c r="W20" s="79">
        <f t="shared" si="51"/>
        <v>0</v>
      </c>
      <c r="X20" s="60"/>
      <c r="Y20" s="79">
        <f t="shared" si="52"/>
        <v>0</v>
      </c>
      <c r="Z20" s="60"/>
      <c r="AA20" s="79">
        <f t="shared" si="53"/>
        <v>0</v>
      </c>
      <c r="AB20" s="60"/>
      <c r="AC20" s="23">
        <f t="shared" si="54"/>
        <v>0</v>
      </c>
      <c r="AD20" s="60"/>
      <c r="AE20" s="23">
        <f t="shared" si="55"/>
        <v>0</v>
      </c>
      <c r="AF20" s="60"/>
      <c r="AG20" s="23">
        <f t="shared" si="56"/>
        <v>0</v>
      </c>
      <c r="AH20" s="60"/>
      <c r="AI20" s="23">
        <f t="shared" si="24"/>
        <v>0</v>
      </c>
      <c r="AJ20" s="60"/>
      <c r="AK20" s="23">
        <f t="shared" si="25"/>
        <v>0</v>
      </c>
      <c r="AL20" s="60"/>
      <c r="AM20" s="23">
        <f t="shared" si="26"/>
        <v>0</v>
      </c>
      <c r="AN20" s="60"/>
      <c r="AO20" s="23">
        <f t="shared" si="27"/>
        <v>0</v>
      </c>
      <c r="AP20" s="60"/>
      <c r="AQ20" s="23">
        <f t="shared" si="28"/>
        <v>0</v>
      </c>
      <c r="AR20" s="60"/>
      <c r="AS20" s="23">
        <f t="shared" si="29"/>
        <v>0</v>
      </c>
      <c r="AT20" s="60"/>
      <c r="AU20" s="23">
        <f t="shared" si="30"/>
        <v>0</v>
      </c>
      <c r="AV20" s="60"/>
      <c r="AW20" s="23">
        <f t="shared" si="31"/>
        <v>0</v>
      </c>
      <c r="AX20" s="60"/>
      <c r="AY20" s="23">
        <f t="shared" si="32"/>
        <v>0</v>
      </c>
      <c r="AZ20" s="8"/>
      <c r="BA20" s="23">
        <f t="shared" si="47"/>
        <v>0</v>
      </c>
      <c r="BC20" s="23">
        <f t="shared" si="33"/>
        <v>0</v>
      </c>
      <c r="BE20" s="23">
        <f t="shared" si="34"/>
        <v>0</v>
      </c>
      <c r="BF20" s="8"/>
      <c r="BG20" s="23">
        <f t="shared" si="35"/>
        <v>0</v>
      </c>
      <c r="BI20" s="23">
        <f t="shared" si="36"/>
        <v>0</v>
      </c>
      <c r="BK20" s="23">
        <f t="shared" si="37"/>
        <v>0</v>
      </c>
      <c r="BM20" s="23">
        <f t="shared" si="38"/>
        <v>0</v>
      </c>
      <c r="BO20" s="23">
        <f t="shared" si="39"/>
        <v>0</v>
      </c>
      <c r="BQ20" s="23">
        <f t="shared" si="40"/>
        <v>0</v>
      </c>
      <c r="BS20" s="23">
        <f t="shared" si="41"/>
        <v>0</v>
      </c>
      <c r="BU20" s="23">
        <f t="shared" si="42"/>
        <v>0</v>
      </c>
      <c r="BW20" s="23">
        <f t="shared" si="43"/>
        <v>0</v>
      </c>
      <c r="BX20" s="61">
        <v>480</v>
      </c>
      <c r="BY20" s="23">
        <f t="shared" si="44"/>
        <v>15321.6</v>
      </c>
      <c r="CA20" s="23">
        <f t="shared" si="45"/>
        <v>0</v>
      </c>
      <c r="CC20" s="23">
        <f t="shared" si="46"/>
        <v>0</v>
      </c>
    </row>
    <row r="21" spans="1:81" s="61" customFormat="1" ht="49.5" x14ac:dyDescent="0.2">
      <c r="A21" s="94">
        <v>1.1100000000000001</v>
      </c>
      <c r="B21" s="110" t="s">
        <v>53</v>
      </c>
      <c r="C21" s="64" t="s">
        <v>54</v>
      </c>
      <c r="D21" s="63" t="s">
        <v>40</v>
      </c>
      <c r="E21" s="77">
        <v>120</v>
      </c>
      <c r="F21" s="75"/>
      <c r="G21" s="78">
        <v>26.33</v>
      </c>
      <c r="H21" s="107">
        <f t="shared" si="48"/>
        <v>3159.6</v>
      </c>
      <c r="I21" s="79">
        <f t="shared" si="10"/>
        <v>120</v>
      </c>
      <c r="J21" s="96">
        <f t="shared" si="11"/>
        <v>3159.6</v>
      </c>
      <c r="K21" s="79">
        <f t="shared" si="57"/>
        <v>0</v>
      </c>
      <c r="L21" s="79">
        <f t="shared" si="49"/>
        <v>120</v>
      </c>
      <c r="M21" s="96">
        <f t="shared" si="50"/>
        <v>3159.6</v>
      </c>
      <c r="N21" s="79">
        <f t="shared" si="58"/>
        <v>0</v>
      </c>
      <c r="O21" s="96">
        <f t="shared" si="59"/>
        <v>0</v>
      </c>
      <c r="P21" s="101"/>
      <c r="Q21" s="96">
        <f t="shared" si="60"/>
        <v>0</v>
      </c>
      <c r="R21" s="79"/>
      <c r="S21" s="96">
        <f t="shared" si="61"/>
        <v>0</v>
      </c>
      <c r="T21" s="79"/>
      <c r="U21" s="102">
        <f t="shared" si="62"/>
        <v>0</v>
      </c>
      <c r="V21" s="101"/>
      <c r="W21" s="79">
        <f t="shared" si="51"/>
        <v>0</v>
      </c>
      <c r="X21" s="60"/>
      <c r="Y21" s="79">
        <f t="shared" si="52"/>
        <v>0</v>
      </c>
      <c r="Z21" s="60"/>
      <c r="AA21" s="79">
        <f t="shared" si="53"/>
        <v>0</v>
      </c>
      <c r="AB21" s="60"/>
      <c r="AC21" s="23">
        <f t="shared" si="54"/>
        <v>0</v>
      </c>
      <c r="AD21" s="60"/>
      <c r="AE21" s="23">
        <f t="shared" si="55"/>
        <v>0</v>
      </c>
      <c r="AF21" s="60"/>
      <c r="AG21" s="23">
        <f t="shared" si="56"/>
        <v>0</v>
      </c>
      <c r="AH21" s="60"/>
      <c r="AI21" s="23">
        <f t="shared" si="24"/>
        <v>0</v>
      </c>
      <c r="AJ21" s="60"/>
      <c r="AK21" s="23">
        <f t="shared" si="25"/>
        <v>0</v>
      </c>
      <c r="AL21" s="60"/>
      <c r="AM21" s="23">
        <f t="shared" si="26"/>
        <v>0</v>
      </c>
      <c r="AN21" s="60"/>
      <c r="AO21" s="23">
        <f t="shared" si="27"/>
        <v>0</v>
      </c>
      <c r="AP21" s="60"/>
      <c r="AQ21" s="23">
        <f t="shared" si="28"/>
        <v>0</v>
      </c>
      <c r="AR21" s="60"/>
      <c r="AS21" s="23">
        <f t="shared" si="29"/>
        <v>0</v>
      </c>
      <c r="AT21" s="60"/>
      <c r="AU21" s="23">
        <f t="shared" si="30"/>
        <v>0</v>
      </c>
      <c r="AV21" s="60"/>
      <c r="AW21" s="23">
        <f t="shared" si="31"/>
        <v>0</v>
      </c>
      <c r="AX21" s="60"/>
      <c r="AY21" s="23">
        <f t="shared" si="32"/>
        <v>0</v>
      </c>
      <c r="AZ21" s="8"/>
      <c r="BA21" s="23">
        <f t="shared" si="47"/>
        <v>0</v>
      </c>
      <c r="BC21" s="23">
        <f t="shared" si="33"/>
        <v>0</v>
      </c>
      <c r="BE21" s="23">
        <f t="shared" si="34"/>
        <v>0</v>
      </c>
      <c r="BF21" s="8"/>
      <c r="BG21" s="23">
        <f t="shared" si="35"/>
        <v>0</v>
      </c>
      <c r="BI21" s="23">
        <f t="shared" si="36"/>
        <v>0</v>
      </c>
      <c r="BK21" s="23">
        <f t="shared" si="37"/>
        <v>0</v>
      </c>
      <c r="BM21" s="23">
        <f t="shared" si="38"/>
        <v>0</v>
      </c>
      <c r="BO21" s="23">
        <f t="shared" si="39"/>
        <v>0</v>
      </c>
      <c r="BQ21" s="23">
        <f t="shared" si="40"/>
        <v>0</v>
      </c>
      <c r="BS21" s="23">
        <f t="shared" si="41"/>
        <v>0</v>
      </c>
      <c r="BU21" s="23">
        <f t="shared" si="42"/>
        <v>0</v>
      </c>
      <c r="BW21" s="23">
        <f t="shared" si="43"/>
        <v>0</v>
      </c>
      <c r="BX21" s="61">
        <v>120</v>
      </c>
      <c r="BY21" s="23">
        <f t="shared" si="44"/>
        <v>3159.6</v>
      </c>
      <c r="CA21" s="23">
        <f t="shared" si="45"/>
        <v>0</v>
      </c>
      <c r="CC21" s="23">
        <f t="shared" si="46"/>
        <v>0</v>
      </c>
    </row>
    <row r="22" spans="1:81" s="61" customFormat="1" ht="82.5" x14ac:dyDescent="0.2">
      <c r="A22" s="94">
        <v>1.1200000000000001</v>
      </c>
      <c r="B22" s="110" t="s">
        <v>55</v>
      </c>
      <c r="C22" s="64" t="s">
        <v>56</v>
      </c>
      <c r="D22" s="63" t="s">
        <v>33</v>
      </c>
      <c r="E22" s="77">
        <v>1</v>
      </c>
      <c r="F22" s="75"/>
      <c r="G22" s="78">
        <v>11269.6</v>
      </c>
      <c r="H22" s="107">
        <f t="shared" si="48"/>
        <v>11269.6</v>
      </c>
      <c r="I22" s="79">
        <f t="shared" si="10"/>
        <v>0</v>
      </c>
      <c r="J22" s="96">
        <f t="shared" si="11"/>
        <v>0</v>
      </c>
      <c r="K22" s="79">
        <f t="shared" si="57"/>
        <v>1</v>
      </c>
      <c r="L22" s="79">
        <f t="shared" si="49"/>
        <v>0</v>
      </c>
      <c r="M22" s="96">
        <f t="shared" si="50"/>
        <v>0</v>
      </c>
      <c r="N22" s="79">
        <f t="shared" si="58"/>
        <v>1</v>
      </c>
      <c r="O22" s="96">
        <f t="shared" si="59"/>
        <v>11269.6</v>
      </c>
      <c r="P22" s="101"/>
      <c r="Q22" s="96">
        <f t="shared" si="60"/>
        <v>0</v>
      </c>
      <c r="R22" s="79"/>
      <c r="S22" s="96">
        <f t="shared" si="61"/>
        <v>0</v>
      </c>
      <c r="T22" s="79"/>
      <c r="U22" s="102">
        <f t="shared" si="62"/>
        <v>0</v>
      </c>
      <c r="V22" s="101"/>
      <c r="W22" s="79">
        <f t="shared" si="51"/>
        <v>0</v>
      </c>
      <c r="X22" s="60"/>
      <c r="Y22" s="79">
        <f t="shared" si="52"/>
        <v>0</v>
      </c>
      <c r="Z22" s="60"/>
      <c r="AA22" s="79">
        <f t="shared" si="53"/>
        <v>0</v>
      </c>
      <c r="AB22" s="60"/>
      <c r="AC22" s="23">
        <f t="shared" si="54"/>
        <v>0</v>
      </c>
      <c r="AD22" s="60"/>
      <c r="AE22" s="23">
        <f t="shared" si="55"/>
        <v>0</v>
      </c>
      <c r="AF22" s="60"/>
      <c r="AG22" s="23">
        <f t="shared" si="56"/>
        <v>0</v>
      </c>
      <c r="AH22" s="60"/>
      <c r="AI22" s="23">
        <f t="shared" si="24"/>
        <v>0</v>
      </c>
      <c r="AJ22" s="60"/>
      <c r="AK22" s="23">
        <f t="shared" si="25"/>
        <v>0</v>
      </c>
      <c r="AL22" s="60"/>
      <c r="AM22" s="23">
        <f t="shared" si="26"/>
        <v>0</v>
      </c>
      <c r="AN22" s="60"/>
      <c r="AO22" s="23">
        <f t="shared" si="27"/>
        <v>0</v>
      </c>
      <c r="AP22" s="60"/>
      <c r="AQ22" s="23">
        <f t="shared" si="28"/>
        <v>0</v>
      </c>
      <c r="AR22" s="60"/>
      <c r="AS22" s="23">
        <f t="shared" si="29"/>
        <v>0</v>
      </c>
      <c r="AT22" s="60"/>
      <c r="AU22" s="23">
        <f t="shared" si="30"/>
        <v>0</v>
      </c>
      <c r="AV22" s="60"/>
      <c r="AW22" s="23">
        <f t="shared" si="31"/>
        <v>0</v>
      </c>
      <c r="AX22" s="60"/>
      <c r="AY22" s="23">
        <f t="shared" si="32"/>
        <v>0</v>
      </c>
      <c r="AZ22" s="8"/>
      <c r="BA22" s="23">
        <f t="shared" si="47"/>
        <v>0</v>
      </c>
      <c r="BC22" s="23">
        <f t="shared" si="33"/>
        <v>0</v>
      </c>
      <c r="BE22" s="23">
        <f t="shared" si="34"/>
        <v>0</v>
      </c>
      <c r="BF22" s="8"/>
      <c r="BG22" s="23">
        <f t="shared" si="35"/>
        <v>0</v>
      </c>
      <c r="BI22" s="23">
        <f t="shared" si="36"/>
        <v>0</v>
      </c>
      <c r="BK22" s="23">
        <f t="shared" si="37"/>
        <v>0</v>
      </c>
      <c r="BM22" s="23">
        <f t="shared" si="38"/>
        <v>0</v>
      </c>
      <c r="BO22" s="23">
        <f t="shared" si="39"/>
        <v>0</v>
      </c>
      <c r="BQ22" s="23">
        <f t="shared" si="40"/>
        <v>0</v>
      </c>
      <c r="BS22" s="23">
        <f t="shared" si="41"/>
        <v>0</v>
      </c>
      <c r="BU22" s="23">
        <f t="shared" si="42"/>
        <v>0</v>
      </c>
      <c r="BW22" s="23">
        <f t="shared" si="43"/>
        <v>0</v>
      </c>
      <c r="BY22" s="23">
        <f t="shared" si="44"/>
        <v>0</v>
      </c>
      <c r="CA22" s="23">
        <f t="shared" si="45"/>
        <v>0</v>
      </c>
      <c r="CC22" s="23">
        <f t="shared" si="46"/>
        <v>0</v>
      </c>
    </row>
    <row r="23" spans="1:81" s="61" customFormat="1" ht="17.25" thickBot="1" x14ac:dyDescent="0.25">
      <c r="A23" s="94"/>
      <c r="B23" s="110"/>
      <c r="C23" s="64"/>
      <c r="D23" s="65"/>
      <c r="E23" s="77"/>
      <c r="F23" s="74"/>
      <c r="G23" s="78"/>
      <c r="H23" s="131">
        <f>SUM(H11:H22)</f>
        <v>177573.77000000002</v>
      </c>
      <c r="I23" s="79"/>
      <c r="J23" s="131">
        <f>SUM(J11:J22)</f>
        <v>221940.1</v>
      </c>
      <c r="K23" s="79"/>
      <c r="L23" s="79"/>
      <c r="M23" s="131">
        <f>SUM(M11:M22)</f>
        <v>221940.1</v>
      </c>
      <c r="N23" s="79"/>
      <c r="O23" s="131">
        <f>SUM(O11:O22)</f>
        <v>-44366.329999999994</v>
      </c>
      <c r="P23" s="79"/>
      <c r="Q23" s="131">
        <f t="shared" ref="Q23" si="63">SUM(Q11:Q22)</f>
        <v>3889.94</v>
      </c>
      <c r="R23" s="79"/>
      <c r="S23" s="131">
        <f t="shared" ref="S23" si="64">SUM(S11:S22)</f>
        <v>0</v>
      </c>
      <c r="T23" s="79"/>
      <c r="U23" s="131">
        <f t="shared" ref="U23" si="65">SUM(U11:U22)</f>
        <v>0</v>
      </c>
      <c r="V23" s="79"/>
      <c r="W23" s="131">
        <f t="shared" ref="W23" si="66">SUM(W11:W22)</f>
        <v>10506.98</v>
      </c>
      <c r="X23" s="79"/>
      <c r="Y23" s="131">
        <f t="shared" ref="Y23" si="67">SUM(Y11:Y22)</f>
        <v>0</v>
      </c>
      <c r="Z23" s="79"/>
      <c r="AA23" s="131">
        <f t="shared" ref="AA23" si="68">SUM(AA11:AA22)</f>
        <v>0</v>
      </c>
      <c r="AB23" s="79"/>
      <c r="AC23" s="131">
        <f t="shared" ref="AC23" si="69">SUM(AC11:AC22)</f>
        <v>7190.32</v>
      </c>
      <c r="AD23" s="79"/>
      <c r="AE23" s="131">
        <f t="shared" ref="AE23" si="70">SUM(AE11:AE22)</f>
        <v>0</v>
      </c>
      <c r="AF23" s="79"/>
      <c r="AG23" s="131">
        <f t="shared" ref="AG23" si="71">SUM(AG11:AG22)</f>
        <v>0</v>
      </c>
      <c r="AH23" s="79"/>
      <c r="AI23" s="131">
        <f t="shared" ref="AI23" si="72">SUM(AI11:AI22)</f>
        <v>9825.6</v>
      </c>
      <c r="AJ23" s="79"/>
      <c r="AK23" s="131">
        <f t="shared" ref="AK23" si="73">SUM(AK11:AK22)</f>
        <v>0</v>
      </c>
      <c r="AL23" s="79"/>
      <c r="AM23" s="131">
        <f t="shared" ref="AM23" si="74">SUM(AM11:AM22)</f>
        <v>0</v>
      </c>
      <c r="AN23" s="79"/>
      <c r="AO23" s="131">
        <f t="shared" ref="AO23" si="75">SUM(AO11:AO22)</f>
        <v>7427.94</v>
      </c>
      <c r="AP23" s="79"/>
      <c r="AQ23" s="131">
        <f t="shared" ref="AQ23" si="76">SUM(AQ11:AQ22)</f>
        <v>0</v>
      </c>
      <c r="AR23" s="79"/>
      <c r="AS23" s="131">
        <f t="shared" ref="AS23" si="77">SUM(AS11:AS22)</f>
        <v>0</v>
      </c>
      <c r="AT23" s="79"/>
      <c r="AU23" s="131">
        <f t="shared" ref="AU23" si="78">SUM(AU11:AU22)</f>
        <v>17264.22</v>
      </c>
      <c r="AV23" s="79"/>
      <c r="AW23" s="131">
        <f t="shared" ref="AW23" si="79">SUM(AW11:AW22)</f>
        <v>0</v>
      </c>
      <c r="AX23" s="79"/>
      <c r="AY23" s="131">
        <f t="shared" ref="AY23" si="80">SUM(AY11:AY22)</f>
        <v>0</v>
      </c>
      <c r="BA23" s="131">
        <f t="shared" ref="BA23" si="81">SUM(BA11:BA22)</f>
        <v>16302.810000000001</v>
      </c>
      <c r="BC23" s="131">
        <f t="shared" ref="BC23" si="82">SUM(BC11:BC22)</f>
        <v>0</v>
      </c>
      <c r="BE23" s="131">
        <f t="shared" ref="BE23" si="83">SUM(BE11:BE22)</f>
        <v>0</v>
      </c>
      <c r="BG23" s="131">
        <f t="shared" ref="BG23" si="84">SUM(BG11:BG22)</f>
        <v>0</v>
      </c>
      <c r="BI23" s="131">
        <f t="shared" ref="BI23" si="85">SUM(BI11:BI22)</f>
        <v>0</v>
      </c>
      <c r="BK23" s="131">
        <f t="shared" ref="BK23" si="86">SUM(BK11:BK22)</f>
        <v>0</v>
      </c>
      <c r="BM23" s="131">
        <f t="shared" ref="BM23" si="87">SUM(BM11:BM22)</f>
        <v>7999.32</v>
      </c>
      <c r="BO23" s="131">
        <f t="shared" ref="BO23" si="88">SUM(BO11:BO22)</f>
        <v>0</v>
      </c>
      <c r="BQ23" s="131">
        <f t="shared" ref="BQ23" si="89">SUM(BQ11:BQ22)</f>
        <v>0</v>
      </c>
      <c r="BS23" s="131">
        <f t="shared" ref="BS23" si="90">SUM(BS11:BS22)</f>
        <v>17667.940000000002</v>
      </c>
      <c r="BU23" s="131">
        <f t="shared" ref="BU23" si="91">SUM(BU11:BU22)</f>
        <v>97912.62999999999</v>
      </c>
      <c r="BW23" s="131">
        <f t="shared" ref="BW23" si="92">SUM(BW11:BW22)</f>
        <v>0</v>
      </c>
      <c r="BY23" s="131">
        <f t="shared" ref="BY23" si="93">SUM(BY11:BY22)</f>
        <v>18481.2</v>
      </c>
      <c r="CA23" s="131">
        <f t="shared" ref="CA23" si="94">SUM(CA11:CA22)</f>
        <v>7471.2</v>
      </c>
      <c r="CC23" s="131">
        <f t="shared" ref="CC23" si="95">SUM(CC11:CC22)</f>
        <v>0</v>
      </c>
    </row>
    <row r="24" spans="1:81" s="8" customFormat="1" ht="16.5" x14ac:dyDescent="0.2">
      <c r="A24" s="111">
        <v>2</v>
      </c>
      <c r="B24" s="112"/>
      <c r="C24" s="113" t="s">
        <v>57</v>
      </c>
      <c r="D24" s="114"/>
      <c r="E24" s="115"/>
      <c r="F24" s="116"/>
      <c r="G24" s="117"/>
      <c r="H24" s="118"/>
      <c r="I24" s="79"/>
      <c r="J24" s="96"/>
      <c r="K24" s="79"/>
      <c r="L24" s="79"/>
      <c r="M24" s="96"/>
      <c r="N24" s="79"/>
      <c r="O24" s="96"/>
      <c r="P24" s="97"/>
      <c r="Q24" s="98"/>
      <c r="R24" s="99"/>
      <c r="S24" s="98"/>
      <c r="T24" s="99"/>
      <c r="U24" s="100"/>
      <c r="V24" s="108"/>
      <c r="W24" s="79"/>
      <c r="X24" s="23"/>
      <c r="Y24" s="79"/>
      <c r="Z24" s="23"/>
      <c r="AA24" s="79"/>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row>
    <row r="25" spans="1:81" s="61" customFormat="1" ht="16.5" x14ac:dyDescent="0.2">
      <c r="A25" s="121">
        <v>2.1</v>
      </c>
      <c r="B25" s="122"/>
      <c r="C25" s="123" t="s">
        <v>58</v>
      </c>
      <c r="D25" s="124"/>
      <c r="E25" s="125"/>
      <c r="F25" s="126"/>
      <c r="G25" s="127"/>
      <c r="H25" s="128"/>
      <c r="I25" s="79"/>
      <c r="J25" s="96"/>
      <c r="K25" s="79"/>
      <c r="L25" s="79"/>
      <c r="M25" s="96"/>
      <c r="N25" s="79"/>
      <c r="O25" s="96"/>
      <c r="P25" s="101"/>
      <c r="Q25" s="96"/>
      <c r="R25" s="79"/>
      <c r="S25" s="96"/>
      <c r="T25" s="79"/>
      <c r="U25" s="102"/>
      <c r="V25" s="101"/>
      <c r="W25" s="79"/>
      <c r="X25" s="60"/>
      <c r="Y25" s="79"/>
      <c r="Z25" s="60"/>
      <c r="AA25" s="79"/>
      <c r="AB25" s="60"/>
      <c r="AC25" s="23"/>
      <c r="AD25" s="60"/>
      <c r="AE25" s="23"/>
      <c r="AF25" s="60"/>
      <c r="AG25" s="23"/>
      <c r="AH25" s="60"/>
      <c r="AI25" s="23"/>
      <c r="AJ25" s="60"/>
      <c r="AK25" s="23"/>
      <c r="AL25" s="60"/>
      <c r="AM25" s="23"/>
      <c r="AN25" s="60"/>
      <c r="AO25" s="23"/>
      <c r="AP25" s="60"/>
      <c r="AQ25" s="23"/>
      <c r="AR25" s="60"/>
      <c r="AS25" s="23"/>
      <c r="AT25" s="60"/>
      <c r="AU25" s="23"/>
      <c r="AV25" s="60"/>
      <c r="AW25" s="23"/>
      <c r="AX25" s="60"/>
      <c r="AY25" s="23"/>
    </row>
    <row r="26" spans="1:81" s="61" customFormat="1" ht="66" x14ac:dyDescent="0.2">
      <c r="A26" s="94" t="s">
        <v>59</v>
      </c>
      <c r="B26" s="110" t="s">
        <v>60</v>
      </c>
      <c r="C26" s="64" t="s">
        <v>61</v>
      </c>
      <c r="D26" s="63" t="s">
        <v>29</v>
      </c>
      <c r="E26" s="77">
        <v>1300</v>
      </c>
      <c r="F26" s="75"/>
      <c r="G26" s="78">
        <v>51.44</v>
      </c>
      <c r="H26" s="107">
        <f t="shared" ref="H26:H30" si="96">ROUND(E26*G26,2)</f>
        <v>66872</v>
      </c>
      <c r="I26" s="79">
        <f t="shared" ref="I26" si="97">P26+R26+T26+V26+X26+Z26+AB26+AD26+AF26+AH26+AJ26+AL26+AN26+AP26+AR26+AT26+AV26+AX26+AZ26+BB26+BD26+BF26+BH26+BJ26+BL26+BN26+BP26+BR26+BT26+BV26+BX26+BZ26+CB26</f>
        <v>1601.6235999999999</v>
      </c>
      <c r="J26" s="96">
        <f t="shared" ref="J26" si="98">ROUND(Q26+S26+U26+W26+Y26+AA26+AC26+AE26+AG26+AI26+AK26+AM26+AO26+AQ26+AS26+AU26+AW26+AY26+BG26+BI26+BK26,2)+BM26+BO26+BQ26+BS26+BU26+BW26+BY26+CA26+CC26+BA26+BC26+BE26</f>
        <v>82387.520000000004</v>
      </c>
      <c r="K26" s="79">
        <f t="shared" si="57"/>
        <v>-301.6235999999999</v>
      </c>
      <c r="L26" s="79">
        <f t="shared" si="49"/>
        <v>1601.6235999999999</v>
      </c>
      <c r="M26" s="96">
        <f t="shared" si="50"/>
        <v>82387.520000000004</v>
      </c>
      <c r="N26" s="79">
        <f t="shared" ref="N26:N30" si="99">E26-I26</f>
        <v>-301.6235999999999</v>
      </c>
      <c r="O26" s="96">
        <f t="shared" ref="O26:O30" si="100">H26-J26</f>
        <v>-15515.520000000004</v>
      </c>
      <c r="P26" s="101"/>
      <c r="Q26" s="96">
        <f t="shared" ref="Q26:Q30" si="101">ROUND(P26*G26,2)</f>
        <v>0</v>
      </c>
      <c r="R26" s="79"/>
      <c r="S26" s="96">
        <f t="shared" ref="S26:S30" si="102">ROUND(R26*G26,2)</f>
        <v>0</v>
      </c>
      <c r="T26" s="79"/>
      <c r="U26" s="102">
        <f t="shared" ref="U26:U30" si="103">ROUND(T26*G26,2)</f>
        <v>0</v>
      </c>
      <c r="V26" s="101"/>
      <c r="W26" s="79">
        <f t="shared" ref="W26:W30" si="104">ROUND(V26*G26,2)</f>
        <v>0</v>
      </c>
      <c r="X26" s="60"/>
      <c r="Y26" s="79">
        <f t="shared" ref="Y26:Y30" si="105">ROUND(X26*G26,2)</f>
        <v>0</v>
      </c>
      <c r="Z26" s="60"/>
      <c r="AA26" s="79">
        <f t="shared" ref="AA26:AA30" si="106">ROUND(Z26*G26,2)</f>
        <v>0</v>
      </c>
      <c r="AB26" s="60"/>
      <c r="AC26" s="23">
        <f t="shared" ref="AC26:AC30" si="107">ROUND(AB26*G26,2)</f>
        <v>0</v>
      </c>
      <c r="AD26" s="60"/>
      <c r="AE26" s="23">
        <f t="shared" ref="AE26:AE30" si="108">ROUND(AD26*G26,2)</f>
        <v>0</v>
      </c>
      <c r="AF26" s="60"/>
      <c r="AG26" s="23">
        <f t="shared" ref="AG26:AG30" si="109">ROUND(AF26*G26,2)</f>
        <v>0</v>
      </c>
      <c r="AH26" s="60"/>
      <c r="AI26" s="23">
        <f t="shared" ref="AI26" si="110">ROUND(AH26*G26,2)</f>
        <v>0</v>
      </c>
      <c r="AJ26" s="60"/>
      <c r="AK26" s="23">
        <f t="shared" ref="AK26" si="111">ROUND(AJ26*G26,2)</f>
        <v>0</v>
      </c>
      <c r="AL26" s="60"/>
      <c r="AM26" s="23">
        <f t="shared" ref="AM26" si="112">ROUND(AL26*G26,2)</f>
        <v>0</v>
      </c>
      <c r="AN26" s="60"/>
      <c r="AO26" s="23">
        <f t="shared" ref="AO26" si="113">ROUND(AN26*G26,2)</f>
        <v>0</v>
      </c>
      <c r="AP26" s="60"/>
      <c r="AQ26" s="23">
        <f t="shared" ref="AQ26" si="114">ROUND(AP26*G26,2)</f>
        <v>0</v>
      </c>
      <c r="AR26" s="60"/>
      <c r="AS26" s="23">
        <f t="shared" ref="AS26" si="115">ROUND(AR26*G26,2)</f>
        <v>0</v>
      </c>
      <c r="AT26" s="60"/>
      <c r="AU26" s="23">
        <f t="shared" ref="AU26" si="116">ROUND(AT26*G26,2)</f>
        <v>0</v>
      </c>
      <c r="AV26" s="60"/>
      <c r="AW26" s="23">
        <f t="shared" ref="AW26" si="117">ROUND(AV26*G26,2)</f>
        <v>0</v>
      </c>
      <c r="AX26" s="60"/>
      <c r="AY26" s="23">
        <f t="shared" ref="AY26" si="118">ROUND(AX26*G26,2)</f>
        <v>0</v>
      </c>
      <c r="BA26" s="23">
        <f t="shared" ref="BA26" si="119">ROUND(AZ26*G26,2)</f>
        <v>0</v>
      </c>
      <c r="BC26" s="23">
        <f t="shared" ref="BC26" si="120">ROUND(BB26*G26,2)</f>
        <v>0</v>
      </c>
      <c r="BE26" s="23">
        <f t="shared" ref="BE26" si="121">ROUND(BD26*G26,2)</f>
        <v>0</v>
      </c>
      <c r="BG26" s="23">
        <f>ROUND(BF26*G26,2)</f>
        <v>0</v>
      </c>
      <c r="BI26" s="23">
        <f>ROUND(BH26*G26,2)</f>
        <v>0</v>
      </c>
      <c r="BK26" s="23">
        <f>ROUND(BJ26*G26,2)</f>
        <v>0</v>
      </c>
      <c r="BM26" s="23">
        <f t="shared" ref="BM26" si="122">ROUND(BL26*G26,2)</f>
        <v>0</v>
      </c>
      <c r="BO26" s="23">
        <f t="shared" ref="BO26" si="123">ROUND(BN26*G26,2)</f>
        <v>0</v>
      </c>
      <c r="BQ26" s="23">
        <f t="shared" ref="BQ26" si="124">ROUND(BP26*G26,2)</f>
        <v>0</v>
      </c>
      <c r="BR26" s="61">
        <v>1020.61</v>
      </c>
      <c r="BS26" s="23">
        <f t="shared" ref="BS26" si="125">ROUND(BR26*G26,2)</f>
        <v>52500.18</v>
      </c>
      <c r="BU26" s="23">
        <f t="shared" ref="BU26" si="126">ROUND(BT26*G26,2)</f>
        <v>0</v>
      </c>
      <c r="BW26" s="23">
        <f t="shared" ref="BW26" si="127">ROUND(BV26*G26,2)</f>
        <v>0</v>
      </c>
      <c r="BX26" s="61">
        <v>279.39</v>
      </c>
      <c r="BY26" s="23">
        <f>ROUND(BX26*G26,2)</f>
        <v>14371.82</v>
      </c>
      <c r="BZ26" s="61">
        <v>301.62360000000001</v>
      </c>
      <c r="CA26" s="23">
        <f>ROUND(BZ26*G26,2)</f>
        <v>15515.52</v>
      </c>
      <c r="CC26" s="23">
        <f>ROUND(CB26*G26,2)</f>
        <v>0</v>
      </c>
    </row>
    <row r="27" spans="1:81" s="61" customFormat="1" ht="16.5" x14ac:dyDescent="0.2">
      <c r="A27" s="94"/>
      <c r="B27" s="110"/>
      <c r="C27" s="64"/>
      <c r="D27" s="65"/>
      <c r="E27" s="77"/>
      <c r="F27" s="74"/>
      <c r="G27" s="78"/>
      <c r="H27" s="107">
        <f>SUM(H26)</f>
        <v>66872</v>
      </c>
      <c r="I27" s="79"/>
      <c r="J27" s="107">
        <f>SUM(J26)</f>
        <v>82387.520000000004</v>
      </c>
      <c r="K27" s="79"/>
      <c r="L27" s="79"/>
      <c r="M27" s="107">
        <f>SUM(M26)</f>
        <v>82387.520000000004</v>
      </c>
      <c r="N27" s="79"/>
      <c r="O27" s="107">
        <f>SUM(O26)</f>
        <v>-15515.520000000004</v>
      </c>
      <c r="P27" s="79"/>
      <c r="Q27" s="107">
        <f t="shared" ref="Q27" si="128">SUM(Q26)</f>
        <v>0</v>
      </c>
      <c r="R27" s="79"/>
      <c r="S27" s="107">
        <f t="shared" ref="S27" si="129">SUM(S26)</f>
        <v>0</v>
      </c>
      <c r="T27" s="79"/>
      <c r="U27" s="107">
        <f t="shared" ref="U27" si="130">SUM(U26)</f>
        <v>0</v>
      </c>
      <c r="V27" s="79"/>
      <c r="W27" s="107">
        <f t="shared" ref="W27" si="131">SUM(W26)</f>
        <v>0</v>
      </c>
      <c r="X27" s="79"/>
      <c r="Y27" s="107">
        <f t="shared" ref="Y27" si="132">SUM(Y26)</f>
        <v>0</v>
      </c>
      <c r="Z27" s="79"/>
      <c r="AA27" s="107">
        <f t="shared" ref="AA27" si="133">SUM(AA26)</f>
        <v>0</v>
      </c>
      <c r="AB27" s="79"/>
      <c r="AC27" s="107">
        <f t="shared" ref="AC27" si="134">SUM(AC26)</f>
        <v>0</v>
      </c>
      <c r="AD27" s="79"/>
      <c r="AE27" s="107">
        <f t="shared" ref="AE27" si="135">SUM(AE26)</f>
        <v>0</v>
      </c>
      <c r="AF27" s="79"/>
      <c r="AG27" s="107">
        <f t="shared" ref="AG27" si="136">SUM(AG26)</f>
        <v>0</v>
      </c>
      <c r="AH27" s="79"/>
      <c r="AI27" s="107">
        <f t="shared" ref="AI27" si="137">SUM(AI26)</f>
        <v>0</v>
      </c>
      <c r="AJ27" s="79"/>
      <c r="AK27" s="107">
        <f t="shared" ref="AK27" si="138">SUM(AK26)</f>
        <v>0</v>
      </c>
      <c r="AL27" s="79"/>
      <c r="AM27" s="107">
        <f t="shared" ref="AM27" si="139">SUM(AM26)</f>
        <v>0</v>
      </c>
      <c r="AN27" s="79"/>
      <c r="AO27" s="107">
        <f t="shared" ref="AO27" si="140">SUM(AO26)</f>
        <v>0</v>
      </c>
      <c r="AP27" s="79"/>
      <c r="AQ27" s="107">
        <f t="shared" ref="AQ27" si="141">SUM(AQ26)</f>
        <v>0</v>
      </c>
      <c r="AR27" s="79"/>
      <c r="AS27" s="107">
        <f t="shared" ref="AS27" si="142">SUM(AS26)</f>
        <v>0</v>
      </c>
      <c r="AT27" s="79"/>
      <c r="AU27" s="107">
        <f t="shared" ref="AU27" si="143">SUM(AU26)</f>
        <v>0</v>
      </c>
      <c r="AV27" s="79"/>
      <c r="AW27" s="107">
        <f t="shared" ref="AW27" si="144">SUM(AW26)</f>
        <v>0</v>
      </c>
      <c r="AX27" s="79"/>
      <c r="AY27" s="107">
        <f t="shared" ref="AY27" si="145">SUM(AY26)</f>
        <v>0</v>
      </c>
      <c r="BA27" s="107">
        <f t="shared" ref="BA27" si="146">SUM(BA26)</f>
        <v>0</v>
      </c>
      <c r="BC27" s="107">
        <f t="shared" ref="BC27" si="147">SUM(BC26)</f>
        <v>0</v>
      </c>
      <c r="BE27" s="107">
        <f t="shared" ref="BE27" si="148">SUM(BE26)</f>
        <v>0</v>
      </c>
      <c r="BG27" s="107">
        <f t="shared" ref="BG27" si="149">SUM(BG26)</f>
        <v>0</v>
      </c>
      <c r="BI27" s="107">
        <f t="shared" ref="BI27" si="150">SUM(BI26)</f>
        <v>0</v>
      </c>
      <c r="BK27" s="107">
        <f t="shared" ref="BK27" si="151">SUM(BK26)</f>
        <v>0</v>
      </c>
      <c r="BM27" s="107">
        <f t="shared" ref="BM27" si="152">SUM(BM26)</f>
        <v>0</v>
      </c>
      <c r="BO27" s="107">
        <f t="shared" ref="BO27" si="153">SUM(BO26)</f>
        <v>0</v>
      </c>
      <c r="BQ27" s="107">
        <f t="shared" ref="BQ27" si="154">SUM(BQ26)</f>
        <v>0</v>
      </c>
      <c r="BS27" s="107">
        <f t="shared" ref="BS27" si="155">SUM(BS26)</f>
        <v>52500.18</v>
      </c>
      <c r="BU27" s="107">
        <f t="shared" ref="BU27" si="156">SUM(BU26)</f>
        <v>0</v>
      </c>
      <c r="BW27" s="107">
        <f t="shared" ref="BW27" si="157">SUM(BW26)</f>
        <v>0</v>
      </c>
      <c r="BY27" s="107">
        <f t="shared" ref="BY27" si="158">SUM(BY26)</f>
        <v>14371.82</v>
      </c>
      <c r="CA27" s="107">
        <f t="shared" ref="CA27" si="159">SUM(CA26)</f>
        <v>15515.52</v>
      </c>
      <c r="CC27" s="107">
        <f t="shared" ref="CC27" si="160">SUM(CC26)</f>
        <v>0</v>
      </c>
    </row>
    <row r="28" spans="1:81" s="61" customFormat="1" ht="16.5" x14ac:dyDescent="0.2">
      <c r="A28" s="121">
        <v>2.2000000000000002</v>
      </c>
      <c r="B28" s="122"/>
      <c r="C28" s="123" t="s">
        <v>62</v>
      </c>
      <c r="D28" s="124"/>
      <c r="E28" s="125"/>
      <c r="F28" s="126"/>
      <c r="G28" s="127"/>
      <c r="H28" s="128"/>
      <c r="I28" s="79"/>
      <c r="J28" s="96"/>
      <c r="K28" s="79"/>
      <c r="L28" s="79"/>
      <c r="M28" s="96"/>
      <c r="N28" s="79"/>
      <c r="O28" s="96"/>
      <c r="P28" s="101"/>
      <c r="Q28" s="96"/>
      <c r="R28" s="79"/>
      <c r="S28" s="96"/>
      <c r="T28" s="79"/>
      <c r="U28" s="102"/>
      <c r="V28" s="101"/>
      <c r="W28" s="79"/>
      <c r="X28" s="60"/>
      <c r="Y28" s="79"/>
      <c r="Z28" s="60"/>
      <c r="AA28" s="79"/>
      <c r="AB28" s="60"/>
      <c r="AC28" s="23"/>
      <c r="AD28" s="60"/>
      <c r="AE28" s="23"/>
      <c r="AF28" s="60"/>
      <c r="AG28" s="23"/>
      <c r="AH28" s="60"/>
      <c r="AI28" s="23"/>
      <c r="AJ28" s="60"/>
      <c r="AK28" s="23"/>
      <c r="AL28" s="60"/>
      <c r="AM28" s="23"/>
      <c r="AN28" s="60"/>
      <c r="AO28" s="23"/>
      <c r="AP28" s="60"/>
      <c r="AQ28" s="23"/>
      <c r="AR28" s="60"/>
      <c r="AS28" s="23"/>
      <c r="AT28" s="60"/>
      <c r="AU28" s="23"/>
      <c r="AV28" s="60"/>
      <c r="AW28" s="23"/>
      <c r="AX28" s="60"/>
      <c r="AY28" s="23"/>
    </row>
    <row r="29" spans="1:81" s="61" customFormat="1" ht="49.5" x14ac:dyDescent="0.2">
      <c r="A29" s="94" t="s">
        <v>63</v>
      </c>
      <c r="B29" s="110" t="s">
        <v>64</v>
      </c>
      <c r="C29" s="64" t="s">
        <v>65</v>
      </c>
      <c r="D29" s="63" t="s">
        <v>29</v>
      </c>
      <c r="E29" s="77">
        <v>482</v>
      </c>
      <c r="F29" s="75"/>
      <c r="G29" s="78">
        <v>49.27</v>
      </c>
      <c r="H29" s="107">
        <f t="shared" si="96"/>
        <v>23748.14</v>
      </c>
      <c r="I29" s="79">
        <f t="shared" ref="I29:I31" si="161">P29+R29+T29+V29+X29+Z29+AB29+AD29+AF29+AH29+AJ29+AL29+AN29+AP29+AR29+AT29+AV29+AX29+AZ29+BB29+BD29+BF29+BH29+BJ29+BL29+BN29+BP29+BR29+BT29+BV29+BX29+BZ29+CB29</f>
        <v>422.19</v>
      </c>
      <c r="J29" s="96">
        <f t="shared" ref="J29:J31" si="162">ROUND(Q29+S29+U29+W29+Y29+AA29+AC29+AE29+AG29+AI29+AK29+AM29+AO29+AQ29+AS29+AU29+AW29+AY29+BG29+BI29+BK29,2)+BM29+BO29+BQ29+BS29+BU29+BW29+BY29+CA29+CC29+BA29+BC29+BE29</f>
        <v>20801.300000000003</v>
      </c>
      <c r="K29" s="79">
        <f t="shared" si="57"/>
        <v>59.81</v>
      </c>
      <c r="L29" s="79">
        <f t="shared" si="49"/>
        <v>422.19</v>
      </c>
      <c r="M29" s="96">
        <f t="shared" si="50"/>
        <v>20801.300000000003</v>
      </c>
      <c r="N29" s="79">
        <f t="shared" si="99"/>
        <v>59.81</v>
      </c>
      <c r="O29" s="96">
        <f t="shared" si="100"/>
        <v>2946.8399999999965</v>
      </c>
      <c r="P29" s="101"/>
      <c r="Q29" s="96">
        <f t="shared" si="101"/>
        <v>0</v>
      </c>
      <c r="R29" s="79"/>
      <c r="S29" s="96">
        <f t="shared" si="102"/>
        <v>0</v>
      </c>
      <c r="T29" s="79"/>
      <c r="U29" s="102">
        <f t="shared" si="103"/>
        <v>0</v>
      </c>
      <c r="V29" s="101"/>
      <c r="W29" s="79">
        <f t="shared" si="104"/>
        <v>0</v>
      </c>
      <c r="X29" s="60"/>
      <c r="Y29" s="79">
        <f t="shared" si="105"/>
        <v>0</v>
      </c>
      <c r="Z29" s="60"/>
      <c r="AA29" s="79">
        <f t="shared" si="106"/>
        <v>0</v>
      </c>
      <c r="AB29" s="60"/>
      <c r="AC29" s="23">
        <f t="shared" si="107"/>
        <v>0</v>
      </c>
      <c r="AD29" s="60"/>
      <c r="AE29" s="23">
        <f t="shared" si="108"/>
        <v>0</v>
      </c>
      <c r="AF29" s="60"/>
      <c r="AG29" s="23">
        <f t="shared" si="109"/>
        <v>0</v>
      </c>
      <c r="AH29" s="60"/>
      <c r="AI29" s="23">
        <f t="shared" ref="AI29:AI31" si="163">ROUND(AH29*G29,2)</f>
        <v>0</v>
      </c>
      <c r="AJ29" s="60"/>
      <c r="AK29" s="23">
        <f t="shared" ref="AK29:AK31" si="164">ROUND(AJ29*G29,2)</f>
        <v>0</v>
      </c>
      <c r="AL29" s="60"/>
      <c r="AM29" s="23">
        <f t="shared" ref="AM29:AM31" si="165">ROUND(AL29*G29,2)</f>
        <v>0</v>
      </c>
      <c r="AN29" s="60"/>
      <c r="AO29" s="23">
        <f t="shared" ref="AO29:AO31" si="166">ROUND(AN29*G29,2)</f>
        <v>0</v>
      </c>
      <c r="AP29" s="60"/>
      <c r="AQ29" s="23">
        <f t="shared" ref="AQ29:AQ31" si="167">ROUND(AP29*G29,2)</f>
        <v>0</v>
      </c>
      <c r="AR29" s="60"/>
      <c r="AS29" s="23">
        <f t="shared" ref="AS29:AS31" si="168">ROUND(AR29*G29,2)</f>
        <v>0</v>
      </c>
      <c r="AT29" s="60"/>
      <c r="AU29" s="23">
        <f t="shared" ref="AU29:AU31" si="169">ROUND(AT29*G29,2)</f>
        <v>0</v>
      </c>
      <c r="AV29" s="60"/>
      <c r="AW29" s="23">
        <f t="shared" ref="AW29:AW31" si="170">ROUND(AV29*G29,2)</f>
        <v>0</v>
      </c>
      <c r="AX29" s="60"/>
      <c r="AY29" s="23">
        <f t="shared" ref="AY29:AY31" si="171">ROUND(AX29*G29,2)</f>
        <v>0</v>
      </c>
      <c r="BA29" s="23">
        <f t="shared" ref="BA29:BA31" si="172">ROUND(AZ29*G29,2)</f>
        <v>0</v>
      </c>
      <c r="BC29" s="23">
        <f t="shared" ref="BC29:BC31" si="173">ROUND(BB29*G29,2)</f>
        <v>0</v>
      </c>
      <c r="BE29" s="23">
        <f t="shared" ref="BE29:BE31" si="174">ROUND(BD29*G29,2)</f>
        <v>0</v>
      </c>
      <c r="BG29" s="23">
        <f t="shared" ref="BG29:BG31" si="175">ROUND(BF29*G29,2)</f>
        <v>0</v>
      </c>
      <c r="BI29" s="23">
        <f t="shared" ref="BI29:BI31" si="176">ROUND(BH29*G29,2)</f>
        <v>0</v>
      </c>
      <c r="BK29" s="23">
        <f t="shared" ref="BK29:BK31" si="177">ROUND(BJ29*G29,2)</f>
        <v>0</v>
      </c>
      <c r="BM29" s="23">
        <f t="shared" ref="BM29:BM31" si="178">ROUND(BL29*G29,2)</f>
        <v>0</v>
      </c>
      <c r="BO29" s="23">
        <f t="shared" ref="BO29:BO31" si="179">ROUND(BN29*G29,2)</f>
        <v>0</v>
      </c>
      <c r="BQ29" s="23">
        <f t="shared" ref="BQ29:BQ31" si="180">ROUND(BP29*G29,2)</f>
        <v>0</v>
      </c>
      <c r="BR29" s="61">
        <v>219.49</v>
      </c>
      <c r="BS29" s="23">
        <f t="shared" ref="BS29:BS31" si="181">ROUND(BR29*G29,2)</f>
        <v>10814.27</v>
      </c>
      <c r="BU29" s="23">
        <f t="shared" ref="BU29:BU31" si="182">ROUND(BT29*G29,2)</f>
        <v>0</v>
      </c>
      <c r="BW29" s="23">
        <f t="shared" ref="BW29:BW31" si="183">ROUND(BV29*G29,2)</f>
        <v>0</v>
      </c>
      <c r="BX29" s="61">
        <v>202.7</v>
      </c>
      <c r="BY29" s="23">
        <f t="shared" ref="BY29:BY31" si="184">ROUND(BX29*G29,2)</f>
        <v>9987.0300000000007</v>
      </c>
      <c r="CA29" s="23">
        <f t="shared" ref="CA29:CA31" si="185">ROUND(BZ29*G29,2)</f>
        <v>0</v>
      </c>
      <c r="CC29" s="23">
        <f t="shared" ref="CC29:CC31" si="186">ROUND(CB29*G29,2)</f>
        <v>0</v>
      </c>
    </row>
    <row r="30" spans="1:81" s="61" customFormat="1" ht="99.75" thickBot="1" x14ac:dyDescent="0.25">
      <c r="A30" s="94" t="s">
        <v>66</v>
      </c>
      <c r="B30" s="110" t="s">
        <v>67</v>
      </c>
      <c r="C30" s="64" t="s">
        <v>68</v>
      </c>
      <c r="D30" s="65" t="s">
        <v>29</v>
      </c>
      <c r="E30" s="77">
        <v>730</v>
      </c>
      <c r="F30" s="74"/>
      <c r="G30" s="78">
        <v>180.71</v>
      </c>
      <c r="H30" s="107">
        <f t="shared" si="96"/>
        <v>131918.29999999999</v>
      </c>
      <c r="I30" s="79">
        <f t="shared" si="161"/>
        <v>393.62</v>
      </c>
      <c r="J30" s="96">
        <f t="shared" si="162"/>
        <v>71131.070000000007</v>
      </c>
      <c r="K30" s="79">
        <f t="shared" si="57"/>
        <v>336.38</v>
      </c>
      <c r="L30" s="79">
        <f t="shared" si="49"/>
        <v>393.62</v>
      </c>
      <c r="M30" s="96">
        <f t="shared" si="50"/>
        <v>71131.070000000007</v>
      </c>
      <c r="N30" s="79">
        <f t="shared" si="99"/>
        <v>336.38</v>
      </c>
      <c r="O30" s="96">
        <f t="shared" si="100"/>
        <v>60787.229999999981</v>
      </c>
      <c r="P30" s="101"/>
      <c r="Q30" s="96">
        <f t="shared" si="101"/>
        <v>0</v>
      </c>
      <c r="R30" s="79"/>
      <c r="S30" s="96">
        <f t="shared" si="102"/>
        <v>0</v>
      </c>
      <c r="T30" s="79"/>
      <c r="U30" s="102">
        <f t="shared" si="103"/>
        <v>0</v>
      </c>
      <c r="V30" s="101"/>
      <c r="W30" s="79">
        <f t="shared" si="104"/>
        <v>0</v>
      </c>
      <c r="X30" s="60"/>
      <c r="Y30" s="79">
        <f t="shared" si="105"/>
        <v>0</v>
      </c>
      <c r="Z30" s="60"/>
      <c r="AA30" s="79">
        <f t="shared" si="106"/>
        <v>0</v>
      </c>
      <c r="AB30" s="60"/>
      <c r="AC30" s="23">
        <f t="shared" si="107"/>
        <v>0</v>
      </c>
      <c r="AD30" s="60"/>
      <c r="AE30" s="23">
        <f t="shared" si="108"/>
        <v>0</v>
      </c>
      <c r="AF30" s="60"/>
      <c r="AG30" s="23">
        <f t="shared" si="109"/>
        <v>0</v>
      </c>
      <c r="AH30" s="60"/>
      <c r="AI30" s="23">
        <f t="shared" si="163"/>
        <v>0</v>
      </c>
      <c r="AJ30" s="60"/>
      <c r="AK30" s="23">
        <f t="shared" si="164"/>
        <v>0</v>
      </c>
      <c r="AL30" s="60"/>
      <c r="AM30" s="23">
        <f t="shared" si="165"/>
        <v>0</v>
      </c>
      <c r="AN30" s="60"/>
      <c r="AO30" s="23">
        <f t="shared" si="166"/>
        <v>0</v>
      </c>
      <c r="AP30" s="60"/>
      <c r="AQ30" s="23">
        <f t="shared" si="167"/>
        <v>0</v>
      </c>
      <c r="AR30" s="60"/>
      <c r="AS30" s="23">
        <f t="shared" si="168"/>
        <v>0</v>
      </c>
      <c r="AT30" s="60"/>
      <c r="AU30" s="23">
        <f t="shared" si="169"/>
        <v>0</v>
      </c>
      <c r="AV30" s="60"/>
      <c r="AW30" s="23">
        <f t="shared" si="170"/>
        <v>0</v>
      </c>
      <c r="AX30" s="60"/>
      <c r="AY30" s="23">
        <f t="shared" si="171"/>
        <v>0</v>
      </c>
      <c r="BA30" s="23">
        <f t="shared" si="172"/>
        <v>0</v>
      </c>
      <c r="BC30" s="23">
        <f t="shared" si="173"/>
        <v>0</v>
      </c>
      <c r="BE30" s="23">
        <f t="shared" si="174"/>
        <v>0</v>
      </c>
      <c r="BG30" s="23">
        <f t="shared" si="175"/>
        <v>0</v>
      </c>
      <c r="BI30" s="23">
        <f t="shared" si="176"/>
        <v>0</v>
      </c>
      <c r="BK30" s="23">
        <f t="shared" si="177"/>
        <v>0</v>
      </c>
      <c r="BM30" s="23">
        <f t="shared" si="178"/>
        <v>0</v>
      </c>
      <c r="BO30" s="23">
        <f t="shared" si="179"/>
        <v>0</v>
      </c>
      <c r="BQ30" s="23">
        <f t="shared" si="180"/>
        <v>0</v>
      </c>
      <c r="BR30" s="61">
        <v>393.62</v>
      </c>
      <c r="BS30" s="23">
        <f t="shared" si="181"/>
        <v>71131.070000000007</v>
      </c>
      <c r="BU30" s="23">
        <f t="shared" si="182"/>
        <v>0</v>
      </c>
      <c r="BW30" s="23">
        <f t="shared" si="183"/>
        <v>0</v>
      </c>
      <c r="BY30" s="23">
        <f t="shared" si="184"/>
        <v>0</v>
      </c>
      <c r="CA30" s="23">
        <f t="shared" si="185"/>
        <v>0</v>
      </c>
      <c r="CC30" s="23">
        <f t="shared" si="186"/>
        <v>0</v>
      </c>
    </row>
    <row r="31" spans="1:81" s="8" customFormat="1" ht="66" x14ac:dyDescent="0.2">
      <c r="A31" s="94" t="s">
        <v>69</v>
      </c>
      <c r="B31" s="110" t="s">
        <v>70</v>
      </c>
      <c r="C31" s="64" t="s">
        <v>71</v>
      </c>
      <c r="D31" s="65" t="s">
        <v>29</v>
      </c>
      <c r="E31" s="77">
        <v>260</v>
      </c>
      <c r="F31" s="74"/>
      <c r="G31" s="78">
        <v>169.7</v>
      </c>
      <c r="H31" s="107">
        <f>ROUND(E31*G31,2)</f>
        <v>44122</v>
      </c>
      <c r="I31" s="79">
        <f t="shared" si="161"/>
        <v>152.26</v>
      </c>
      <c r="J31" s="96">
        <f t="shared" si="162"/>
        <v>25838.52</v>
      </c>
      <c r="K31" s="79">
        <f t="shared" si="57"/>
        <v>107.74000000000001</v>
      </c>
      <c r="L31" s="79">
        <f t="shared" si="49"/>
        <v>152.26</v>
      </c>
      <c r="M31" s="96">
        <f t="shared" si="50"/>
        <v>25838.52</v>
      </c>
      <c r="N31" s="79">
        <f>E31-I31</f>
        <v>107.74000000000001</v>
      </c>
      <c r="O31" s="96">
        <f>H31-J31</f>
        <v>18283.48</v>
      </c>
      <c r="P31" s="97"/>
      <c r="Q31" s="98">
        <f>ROUND(P31*G31,2)</f>
        <v>0</v>
      </c>
      <c r="R31" s="99"/>
      <c r="S31" s="98">
        <f>ROUND(R31*G31,2)</f>
        <v>0</v>
      </c>
      <c r="T31" s="99"/>
      <c r="U31" s="100">
        <f>ROUND(T31*G31,2)</f>
        <v>0</v>
      </c>
      <c r="V31" s="108"/>
      <c r="W31" s="79">
        <f>ROUND(V31*G31,2)</f>
        <v>0</v>
      </c>
      <c r="X31" s="23"/>
      <c r="Y31" s="79">
        <f>ROUND(X31*G31,2)</f>
        <v>0</v>
      </c>
      <c r="Z31" s="23"/>
      <c r="AA31" s="79">
        <f>ROUND(Z31*G31,2)</f>
        <v>0</v>
      </c>
      <c r="AB31" s="23"/>
      <c r="AC31" s="23">
        <f>ROUND(AB31*G31,2)</f>
        <v>0</v>
      </c>
      <c r="AD31" s="23"/>
      <c r="AE31" s="23">
        <f>ROUND(AD31*G31,2)</f>
        <v>0</v>
      </c>
      <c r="AF31" s="23"/>
      <c r="AG31" s="23">
        <f>ROUND(AF31*G31,2)</f>
        <v>0</v>
      </c>
      <c r="AH31" s="60"/>
      <c r="AI31" s="23">
        <f t="shared" si="163"/>
        <v>0</v>
      </c>
      <c r="AJ31" s="60"/>
      <c r="AK31" s="23">
        <f t="shared" si="164"/>
        <v>0</v>
      </c>
      <c r="AL31" s="60"/>
      <c r="AM31" s="23">
        <f t="shared" si="165"/>
        <v>0</v>
      </c>
      <c r="AN31" s="60"/>
      <c r="AO31" s="23">
        <f t="shared" si="166"/>
        <v>0</v>
      </c>
      <c r="AP31" s="60"/>
      <c r="AQ31" s="23">
        <f t="shared" si="167"/>
        <v>0</v>
      </c>
      <c r="AR31" s="60"/>
      <c r="AS31" s="23">
        <f t="shared" si="168"/>
        <v>0</v>
      </c>
      <c r="AT31" s="60"/>
      <c r="AU31" s="23">
        <f t="shared" si="169"/>
        <v>0</v>
      </c>
      <c r="AV31" s="60"/>
      <c r="AW31" s="23">
        <f t="shared" si="170"/>
        <v>0</v>
      </c>
      <c r="AX31" s="60"/>
      <c r="AY31" s="23">
        <f t="shared" si="171"/>
        <v>0</v>
      </c>
      <c r="BA31" s="23">
        <f t="shared" si="172"/>
        <v>0</v>
      </c>
      <c r="BC31" s="23">
        <f t="shared" si="173"/>
        <v>0</v>
      </c>
      <c r="BE31" s="23">
        <f t="shared" si="174"/>
        <v>0</v>
      </c>
      <c r="BG31" s="23">
        <f t="shared" si="175"/>
        <v>0</v>
      </c>
      <c r="BI31" s="23">
        <f t="shared" si="176"/>
        <v>0</v>
      </c>
      <c r="BK31" s="23">
        <f t="shared" si="177"/>
        <v>0</v>
      </c>
      <c r="BM31" s="23">
        <f t="shared" si="178"/>
        <v>0</v>
      </c>
      <c r="BO31" s="23">
        <f t="shared" si="179"/>
        <v>0</v>
      </c>
      <c r="BQ31" s="23">
        <f t="shared" si="180"/>
        <v>0</v>
      </c>
      <c r="BR31" s="61"/>
      <c r="BS31" s="23">
        <f t="shared" si="181"/>
        <v>0</v>
      </c>
      <c r="BT31" s="61"/>
      <c r="BU31" s="23">
        <f t="shared" si="182"/>
        <v>0</v>
      </c>
      <c r="BV31" s="61"/>
      <c r="BW31" s="23">
        <f t="shared" si="183"/>
        <v>0</v>
      </c>
      <c r="BX31" s="61">
        <v>152.26</v>
      </c>
      <c r="BY31" s="23">
        <f t="shared" si="184"/>
        <v>25838.52</v>
      </c>
      <c r="BZ31" s="61"/>
      <c r="CA31" s="23">
        <f t="shared" si="185"/>
        <v>0</v>
      </c>
      <c r="CB31" s="61"/>
      <c r="CC31" s="23">
        <f t="shared" si="186"/>
        <v>0</v>
      </c>
    </row>
    <row r="32" spans="1:81" s="61" customFormat="1" ht="16.5" x14ac:dyDescent="0.2">
      <c r="A32" s="94"/>
      <c r="B32" s="110"/>
      <c r="C32" s="64"/>
      <c r="D32" s="63"/>
      <c r="E32" s="77"/>
      <c r="F32" s="75"/>
      <c r="G32" s="78"/>
      <c r="H32" s="107">
        <f>SUM(H29:H31)</f>
        <v>199788.44</v>
      </c>
      <c r="I32" s="79"/>
      <c r="J32" s="107">
        <f>SUM(J29:J31)</f>
        <v>117770.89000000001</v>
      </c>
      <c r="K32" s="79"/>
      <c r="L32" s="79"/>
      <c r="M32" s="107">
        <f>SUM(M29:M31)</f>
        <v>117770.89000000001</v>
      </c>
      <c r="N32" s="79"/>
      <c r="O32" s="107">
        <f>SUM(O29:O31)</f>
        <v>82017.549999999974</v>
      </c>
      <c r="P32" s="79"/>
      <c r="Q32" s="107">
        <f t="shared" ref="Q32" si="187">SUM(Q29:Q31)</f>
        <v>0</v>
      </c>
      <c r="R32" s="79"/>
      <c r="S32" s="107">
        <f t="shared" ref="S32" si="188">SUM(S29:S31)</f>
        <v>0</v>
      </c>
      <c r="T32" s="79"/>
      <c r="U32" s="107">
        <f t="shared" ref="U32" si="189">SUM(U29:U31)</f>
        <v>0</v>
      </c>
      <c r="V32" s="79"/>
      <c r="W32" s="107">
        <f t="shared" ref="W32" si="190">SUM(W29:W31)</f>
        <v>0</v>
      </c>
      <c r="X32" s="79"/>
      <c r="Y32" s="107">
        <f t="shared" ref="Y32" si="191">SUM(Y29:Y31)</f>
        <v>0</v>
      </c>
      <c r="Z32" s="79"/>
      <c r="AA32" s="107">
        <f t="shared" ref="AA32" si="192">SUM(AA29:AA31)</f>
        <v>0</v>
      </c>
      <c r="AB32" s="79"/>
      <c r="AC32" s="107">
        <f t="shared" ref="AC32" si="193">SUM(AC29:AC31)</f>
        <v>0</v>
      </c>
      <c r="AD32" s="79"/>
      <c r="AE32" s="107">
        <f t="shared" ref="AE32" si="194">SUM(AE29:AE31)</f>
        <v>0</v>
      </c>
      <c r="AF32" s="79"/>
      <c r="AG32" s="107">
        <f t="shared" ref="AG32" si="195">SUM(AG29:AG31)</f>
        <v>0</v>
      </c>
      <c r="AH32" s="79"/>
      <c r="AI32" s="107">
        <f t="shared" ref="AI32" si="196">SUM(AI29:AI31)</f>
        <v>0</v>
      </c>
      <c r="AJ32" s="79"/>
      <c r="AK32" s="107">
        <f t="shared" ref="AK32" si="197">SUM(AK29:AK31)</f>
        <v>0</v>
      </c>
      <c r="AL32" s="79"/>
      <c r="AM32" s="107">
        <f t="shared" ref="AM32" si="198">SUM(AM29:AM31)</f>
        <v>0</v>
      </c>
      <c r="AN32" s="79"/>
      <c r="AO32" s="107">
        <f t="shared" ref="AO32" si="199">SUM(AO29:AO31)</f>
        <v>0</v>
      </c>
      <c r="AP32" s="79"/>
      <c r="AQ32" s="107">
        <f t="shared" ref="AQ32" si="200">SUM(AQ29:AQ31)</f>
        <v>0</v>
      </c>
      <c r="AR32" s="79"/>
      <c r="AS32" s="107">
        <f t="shared" ref="AS32" si="201">SUM(AS29:AS31)</f>
        <v>0</v>
      </c>
      <c r="AT32" s="79"/>
      <c r="AU32" s="107">
        <f t="shared" ref="AU32" si="202">SUM(AU29:AU31)</f>
        <v>0</v>
      </c>
      <c r="AV32" s="79"/>
      <c r="AW32" s="107">
        <f t="shared" ref="AW32" si="203">SUM(AW29:AW31)</f>
        <v>0</v>
      </c>
      <c r="AX32" s="79"/>
      <c r="AY32" s="107">
        <f t="shared" ref="AY32" si="204">SUM(AY29:AY31)</f>
        <v>0</v>
      </c>
      <c r="BA32" s="107">
        <f t="shared" ref="BA32" si="205">SUM(BA29:BA31)</f>
        <v>0</v>
      </c>
      <c r="BC32" s="107">
        <f t="shared" ref="BC32" si="206">SUM(BC29:BC31)</f>
        <v>0</v>
      </c>
      <c r="BE32" s="107">
        <f t="shared" ref="BE32" si="207">SUM(BE29:BE31)</f>
        <v>0</v>
      </c>
      <c r="BG32" s="107">
        <f t="shared" ref="BG32" si="208">SUM(BG29:BG31)</f>
        <v>0</v>
      </c>
      <c r="BI32" s="107">
        <f t="shared" ref="BI32" si="209">SUM(BI29:BI31)</f>
        <v>0</v>
      </c>
      <c r="BK32" s="107">
        <f t="shared" ref="BK32" si="210">SUM(BK29:BK31)</f>
        <v>0</v>
      </c>
      <c r="BM32" s="107">
        <f t="shared" ref="BM32" si="211">SUM(BM29:BM31)</f>
        <v>0</v>
      </c>
      <c r="BO32" s="107">
        <f t="shared" ref="BO32" si="212">SUM(BO29:BO31)</f>
        <v>0</v>
      </c>
      <c r="BQ32" s="107">
        <f t="shared" ref="BQ32" si="213">SUM(BQ29:BQ31)</f>
        <v>0</v>
      </c>
      <c r="BS32" s="107">
        <f t="shared" ref="BS32" si="214">SUM(BS29:BS31)</f>
        <v>81945.340000000011</v>
      </c>
      <c r="BU32" s="107">
        <f t="shared" ref="BU32" si="215">SUM(BU29:BU31)</f>
        <v>0</v>
      </c>
      <c r="BW32" s="107">
        <f t="shared" ref="BW32" si="216">SUM(BW29:BW31)</f>
        <v>0</v>
      </c>
      <c r="BY32" s="107">
        <f t="shared" ref="BY32" si="217">SUM(BY29:BY31)</f>
        <v>35825.550000000003</v>
      </c>
      <c r="CA32" s="107">
        <f t="shared" ref="CA32" si="218">SUM(CA29:CA31)</f>
        <v>0</v>
      </c>
      <c r="CC32" s="107">
        <f t="shared" ref="CC32" si="219">SUM(CC29:CC31)</f>
        <v>0</v>
      </c>
    </row>
    <row r="33" spans="1:81" s="61" customFormat="1" ht="16.5" x14ac:dyDescent="0.2">
      <c r="A33" s="94"/>
      <c r="B33" s="110"/>
      <c r="C33" s="64"/>
      <c r="D33" s="63"/>
      <c r="E33" s="77"/>
      <c r="F33" s="75"/>
      <c r="G33" s="78"/>
      <c r="H33" s="131">
        <f>H32+H27</f>
        <v>266660.44</v>
      </c>
      <c r="I33" s="79"/>
      <c r="J33" s="131">
        <f>J32+J27</f>
        <v>200158.41000000003</v>
      </c>
      <c r="K33" s="79"/>
      <c r="L33" s="79"/>
      <c r="M33" s="131">
        <f>M32+M27</f>
        <v>200158.41000000003</v>
      </c>
      <c r="N33" s="79"/>
      <c r="O33" s="131">
        <f>O32+O27</f>
        <v>66502.02999999997</v>
      </c>
      <c r="P33" s="79"/>
      <c r="Q33" s="131">
        <f t="shared" ref="Q33" si="220">Q32+Q27</f>
        <v>0</v>
      </c>
      <c r="R33" s="79"/>
      <c r="S33" s="131">
        <f t="shared" ref="S33" si="221">S32+S27</f>
        <v>0</v>
      </c>
      <c r="T33" s="79"/>
      <c r="U33" s="131">
        <f t="shared" ref="U33" si="222">U32+U27</f>
        <v>0</v>
      </c>
      <c r="V33" s="79"/>
      <c r="W33" s="131">
        <f t="shared" ref="W33" si="223">W32+W27</f>
        <v>0</v>
      </c>
      <c r="X33" s="79"/>
      <c r="Y33" s="131">
        <f t="shared" ref="Y33" si="224">Y32+Y27</f>
        <v>0</v>
      </c>
      <c r="Z33" s="79"/>
      <c r="AA33" s="131">
        <f t="shared" ref="AA33" si="225">AA32+AA27</f>
        <v>0</v>
      </c>
      <c r="AB33" s="79"/>
      <c r="AC33" s="131">
        <f t="shared" ref="AC33" si="226">AC32+AC27</f>
        <v>0</v>
      </c>
      <c r="AD33" s="79"/>
      <c r="AE33" s="131">
        <f t="shared" ref="AE33" si="227">AE32+AE27</f>
        <v>0</v>
      </c>
      <c r="AF33" s="79"/>
      <c r="AG33" s="131">
        <f t="shared" ref="AG33" si="228">AG32+AG27</f>
        <v>0</v>
      </c>
      <c r="AH33" s="79"/>
      <c r="AI33" s="131">
        <f t="shared" ref="AI33" si="229">AI32+AI27</f>
        <v>0</v>
      </c>
      <c r="AJ33" s="79"/>
      <c r="AK33" s="131">
        <f t="shared" ref="AK33" si="230">AK32+AK27</f>
        <v>0</v>
      </c>
      <c r="AL33" s="79"/>
      <c r="AM33" s="131">
        <f t="shared" ref="AM33" si="231">AM32+AM27</f>
        <v>0</v>
      </c>
      <c r="AN33" s="79"/>
      <c r="AO33" s="131">
        <f t="shared" ref="AO33" si="232">AO32+AO27</f>
        <v>0</v>
      </c>
      <c r="AP33" s="79"/>
      <c r="AQ33" s="131">
        <f t="shared" ref="AQ33" si="233">AQ32+AQ27</f>
        <v>0</v>
      </c>
      <c r="AR33" s="79"/>
      <c r="AS33" s="131">
        <f t="shared" ref="AS33" si="234">AS32+AS27</f>
        <v>0</v>
      </c>
      <c r="AT33" s="79"/>
      <c r="AU33" s="131">
        <f t="shared" ref="AU33" si="235">AU32+AU27</f>
        <v>0</v>
      </c>
      <c r="AV33" s="79"/>
      <c r="AW33" s="131">
        <f t="shared" ref="AW33" si="236">AW32+AW27</f>
        <v>0</v>
      </c>
      <c r="AX33" s="79"/>
      <c r="AY33" s="131">
        <f t="shared" ref="AY33" si="237">AY32+AY27</f>
        <v>0</v>
      </c>
      <c r="BA33" s="131">
        <f t="shared" ref="BA33" si="238">BA32+BA27</f>
        <v>0</v>
      </c>
      <c r="BC33" s="131">
        <f t="shared" ref="BC33" si="239">BC32+BC27</f>
        <v>0</v>
      </c>
      <c r="BE33" s="131">
        <f t="shared" ref="BE33" si="240">BE32+BE27</f>
        <v>0</v>
      </c>
      <c r="BG33" s="131">
        <f t="shared" ref="BG33" si="241">BG32+BG27</f>
        <v>0</v>
      </c>
      <c r="BI33" s="131">
        <f t="shared" ref="BI33" si="242">BI32+BI27</f>
        <v>0</v>
      </c>
      <c r="BK33" s="131">
        <f t="shared" ref="BK33" si="243">BK32+BK27</f>
        <v>0</v>
      </c>
      <c r="BM33" s="131">
        <f t="shared" ref="BM33" si="244">BM32+BM27</f>
        <v>0</v>
      </c>
      <c r="BO33" s="131">
        <f t="shared" ref="BO33" si="245">BO32+BO27</f>
        <v>0</v>
      </c>
      <c r="BQ33" s="131">
        <f t="shared" ref="BQ33" si="246">BQ32+BQ27</f>
        <v>0</v>
      </c>
      <c r="BS33" s="131">
        <f t="shared" ref="BS33" si="247">BS32+BS27</f>
        <v>134445.52000000002</v>
      </c>
      <c r="BU33" s="131">
        <f t="shared" ref="BU33" si="248">BU32+BU27</f>
        <v>0</v>
      </c>
      <c r="BW33" s="131">
        <f t="shared" ref="BW33" si="249">BW32+BW27</f>
        <v>0</v>
      </c>
      <c r="BY33" s="131">
        <f t="shared" ref="BY33" si="250">BY32+BY27</f>
        <v>50197.37</v>
      </c>
      <c r="CA33" s="131">
        <f t="shared" ref="CA33" si="251">CA32+CA27</f>
        <v>15515.52</v>
      </c>
      <c r="CC33" s="131">
        <f t="shared" ref="CC33" si="252">CC32+CC27</f>
        <v>0</v>
      </c>
    </row>
    <row r="34" spans="1:81" s="61" customFormat="1" ht="16.5" x14ac:dyDescent="0.2">
      <c r="A34" s="111">
        <v>3</v>
      </c>
      <c r="B34" s="112"/>
      <c r="C34" s="113" t="s">
        <v>72</v>
      </c>
      <c r="D34" s="119"/>
      <c r="E34" s="115"/>
      <c r="F34" s="120"/>
      <c r="G34" s="117"/>
      <c r="H34" s="118"/>
      <c r="I34" s="79"/>
      <c r="J34" s="96"/>
      <c r="K34" s="79"/>
      <c r="L34" s="79"/>
      <c r="M34" s="96"/>
      <c r="N34" s="79"/>
      <c r="O34" s="96"/>
      <c r="P34" s="101"/>
      <c r="Q34" s="96"/>
      <c r="R34" s="79"/>
      <c r="S34" s="96"/>
      <c r="T34" s="79"/>
      <c r="U34" s="102"/>
      <c r="V34" s="101"/>
      <c r="W34" s="79"/>
      <c r="X34" s="60"/>
      <c r="Y34" s="79"/>
      <c r="Z34" s="60"/>
      <c r="AA34" s="79"/>
      <c r="AB34" s="60"/>
      <c r="AC34" s="23"/>
      <c r="AD34" s="60"/>
      <c r="AE34" s="23"/>
      <c r="AF34" s="60"/>
      <c r="AG34" s="23"/>
      <c r="AH34" s="60"/>
      <c r="AI34" s="23"/>
      <c r="AJ34" s="60"/>
      <c r="AK34" s="23"/>
      <c r="AL34" s="60"/>
      <c r="AM34" s="23"/>
      <c r="AN34" s="60"/>
      <c r="AO34" s="23"/>
      <c r="AP34" s="60"/>
      <c r="AQ34" s="23"/>
      <c r="AR34" s="60"/>
      <c r="AS34" s="23"/>
      <c r="AT34" s="60"/>
      <c r="AU34" s="23"/>
      <c r="AV34" s="60"/>
      <c r="AW34" s="23"/>
      <c r="AX34" s="60"/>
      <c r="AY34" s="23"/>
    </row>
    <row r="35" spans="1:81" s="61" customFormat="1" ht="16.5" x14ac:dyDescent="0.2">
      <c r="A35" s="121">
        <v>3.1</v>
      </c>
      <c r="B35" s="122"/>
      <c r="C35" s="123" t="s">
        <v>73</v>
      </c>
      <c r="D35" s="129"/>
      <c r="E35" s="125"/>
      <c r="F35" s="130"/>
      <c r="G35" s="127"/>
      <c r="H35" s="128"/>
      <c r="I35" s="79"/>
      <c r="J35" s="96"/>
      <c r="K35" s="79"/>
      <c r="L35" s="79"/>
      <c r="M35" s="96"/>
      <c r="N35" s="79"/>
      <c r="O35" s="96"/>
      <c r="P35" s="101"/>
      <c r="Q35" s="96"/>
      <c r="R35" s="79"/>
      <c r="S35" s="96"/>
      <c r="T35" s="79"/>
      <c r="U35" s="102"/>
      <c r="V35" s="101"/>
      <c r="W35" s="79"/>
      <c r="X35" s="60"/>
      <c r="Y35" s="79"/>
      <c r="Z35" s="60"/>
      <c r="AA35" s="79"/>
      <c r="AB35" s="60"/>
      <c r="AC35" s="23"/>
      <c r="AD35" s="60"/>
      <c r="AE35" s="23"/>
      <c r="AF35" s="60"/>
      <c r="AG35" s="23"/>
      <c r="AH35" s="60"/>
      <c r="AI35" s="23"/>
      <c r="AJ35" s="60"/>
      <c r="AK35" s="23"/>
      <c r="AL35" s="60"/>
      <c r="AM35" s="23"/>
      <c r="AN35" s="60"/>
      <c r="AO35" s="23"/>
      <c r="AP35" s="60"/>
      <c r="AQ35" s="23"/>
      <c r="AR35" s="60"/>
      <c r="AS35" s="23"/>
      <c r="AT35" s="60"/>
      <c r="AU35" s="23"/>
      <c r="AV35" s="60"/>
      <c r="AW35" s="23"/>
      <c r="AX35" s="60"/>
      <c r="AY35" s="23"/>
    </row>
    <row r="36" spans="1:81" s="61" customFormat="1" ht="66" x14ac:dyDescent="0.2">
      <c r="A36" s="94" t="s">
        <v>74</v>
      </c>
      <c r="B36" s="110" t="s">
        <v>75</v>
      </c>
      <c r="C36" s="64" t="s">
        <v>76</v>
      </c>
      <c r="D36" s="63" t="s">
        <v>29</v>
      </c>
      <c r="E36" s="77">
        <v>2400</v>
      </c>
      <c r="F36" s="75"/>
      <c r="G36" s="78">
        <v>45.8</v>
      </c>
      <c r="H36" s="107">
        <f t="shared" ref="H36:H41" si="253">ROUND(E36*G36,2)</f>
        <v>109920</v>
      </c>
      <c r="I36" s="79">
        <f t="shared" ref="I36:I42" si="254">P36+R36+T36+V36+X36+Z36+AB36+AD36+AF36+AH36+AJ36+AL36+AN36+AP36+AR36+AT36+AV36+AX36+AZ36+BB36+BD36+BF36+BH36+BJ36+BL36+BN36+BP36+BR36+BT36+BV36+BX36+BZ36+CB36</f>
        <v>0</v>
      </c>
      <c r="J36" s="96">
        <f t="shared" ref="J36:J42" si="255">ROUND(Q36+S36+U36+W36+Y36+AA36+AC36+AE36+AG36+AI36+AK36+AM36+AO36+AQ36+AS36+AU36+AW36+AY36+BG36+BI36+BK36,2)+BM36+BO36+BQ36+BS36+BU36+BW36+BY36+CA36+CC36+BA36+BC36+BE36</f>
        <v>0</v>
      </c>
      <c r="K36" s="79">
        <f t="shared" ref="K36:K98" si="256">+E36-I36</f>
        <v>2400</v>
      </c>
      <c r="L36" s="79">
        <f t="shared" ref="L36:L97" si="257">I36</f>
        <v>0</v>
      </c>
      <c r="M36" s="96">
        <f t="shared" ref="M36:M97" si="258">J36</f>
        <v>0</v>
      </c>
      <c r="N36" s="79">
        <f t="shared" ref="N36:N41" si="259">E36-I36</f>
        <v>2400</v>
      </c>
      <c r="O36" s="96">
        <f t="shared" ref="O36:O41" si="260">H36-J36</f>
        <v>109920</v>
      </c>
      <c r="P36" s="101"/>
      <c r="Q36" s="96">
        <f t="shared" ref="Q36:Q41" si="261">ROUND(P36*G36,2)</f>
        <v>0</v>
      </c>
      <c r="R36" s="79"/>
      <c r="S36" s="96">
        <f t="shared" ref="S36:S41" si="262">ROUND(R36*G36,2)</f>
        <v>0</v>
      </c>
      <c r="T36" s="79"/>
      <c r="U36" s="102">
        <f t="shared" ref="U36:U41" si="263">ROUND(T36*G36,2)</f>
        <v>0</v>
      </c>
      <c r="V36" s="101"/>
      <c r="W36" s="79">
        <f t="shared" ref="W36:W41" si="264">ROUND(V36*G36,2)</f>
        <v>0</v>
      </c>
      <c r="X36" s="60"/>
      <c r="Y36" s="79">
        <f t="shared" ref="Y36:Y41" si="265">ROUND(X36*G36,2)</f>
        <v>0</v>
      </c>
      <c r="Z36" s="60"/>
      <c r="AA36" s="79">
        <f t="shared" ref="AA36:AA41" si="266">ROUND(Z36*G36,2)</f>
        <v>0</v>
      </c>
      <c r="AB36" s="60"/>
      <c r="AC36" s="23">
        <f t="shared" ref="AC36:AC41" si="267">ROUND(AB36*G36,2)</f>
        <v>0</v>
      </c>
      <c r="AD36" s="60"/>
      <c r="AE36" s="23">
        <f t="shared" ref="AE36:AE41" si="268">ROUND(AD36*G36,2)</f>
        <v>0</v>
      </c>
      <c r="AF36" s="60"/>
      <c r="AG36" s="23">
        <f t="shared" ref="AG36:AG41" si="269">ROUND(AF36*G36,2)</f>
        <v>0</v>
      </c>
      <c r="AH36" s="60"/>
      <c r="AI36" s="23">
        <f t="shared" ref="AI36:AI42" si="270">ROUND(AH36*G36,2)</f>
        <v>0</v>
      </c>
      <c r="AJ36" s="60"/>
      <c r="AK36" s="23">
        <f t="shared" ref="AK36:AK42" si="271">ROUND(AJ36*G36,2)</f>
        <v>0</v>
      </c>
      <c r="AL36" s="60"/>
      <c r="AM36" s="23">
        <f t="shared" ref="AM36:AM42" si="272">ROUND(AL36*G36,2)</f>
        <v>0</v>
      </c>
      <c r="AN36" s="60"/>
      <c r="AO36" s="23">
        <f t="shared" ref="AO36:AO42" si="273">ROUND(AN36*G36,2)</f>
        <v>0</v>
      </c>
      <c r="AP36" s="60"/>
      <c r="AQ36" s="23">
        <f t="shared" ref="AQ36:AQ42" si="274">ROUND(AP36*G36,2)</f>
        <v>0</v>
      </c>
      <c r="AR36" s="60"/>
      <c r="AS36" s="23">
        <f t="shared" ref="AS36:AS42" si="275">ROUND(AR36*G36,2)</f>
        <v>0</v>
      </c>
      <c r="AT36" s="60"/>
      <c r="AU36" s="23">
        <f t="shared" ref="AU36:AU42" si="276">ROUND(AT36*G36,2)</f>
        <v>0</v>
      </c>
      <c r="AV36" s="60"/>
      <c r="AW36" s="23">
        <f t="shared" ref="AW36:AW42" si="277">ROUND(AV36*G36,2)</f>
        <v>0</v>
      </c>
      <c r="AX36" s="60"/>
      <c r="AY36" s="23">
        <f t="shared" ref="AY36:AY42" si="278">ROUND(AX36*G36,2)</f>
        <v>0</v>
      </c>
      <c r="BA36" s="23">
        <f t="shared" ref="BA36:BA42" si="279">ROUND(AZ36*G36,2)</f>
        <v>0</v>
      </c>
      <c r="BC36" s="23">
        <f t="shared" ref="BC36:BC42" si="280">ROUND(BB36*G36,2)</f>
        <v>0</v>
      </c>
      <c r="BE36" s="23">
        <f t="shared" ref="BE36:BE42" si="281">ROUND(BD36*G36,2)</f>
        <v>0</v>
      </c>
      <c r="BG36" s="23">
        <f t="shared" ref="BG36:BG42" si="282">ROUND(BF36*G36,2)</f>
        <v>0</v>
      </c>
      <c r="BI36" s="23">
        <f t="shared" ref="BI36:BI42" si="283">ROUND(BH36*G36,2)</f>
        <v>0</v>
      </c>
      <c r="BK36" s="23">
        <f t="shared" ref="BK36:BK42" si="284">ROUND(BJ36*G36,2)</f>
        <v>0</v>
      </c>
      <c r="BM36" s="23">
        <f t="shared" ref="BM36:BM42" si="285">ROUND(BL36*G36,2)</f>
        <v>0</v>
      </c>
      <c r="BO36" s="23">
        <f t="shared" ref="BO36:BO42" si="286">ROUND(BN36*G36,2)</f>
        <v>0</v>
      </c>
      <c r="BQ36" s="23">
        <f t="shared" ref="BQ36:BQ42" si="287">ROUND(BP36*G36,2)</f>
        <v>0</v>
      </c>
      <c r="BS36" s="23">
        <f t="shared" ref="BS36:BS42" si="288">ROUND(BR36*G36,2)</f>
        <v>0</v>
      </c>
      <c r="BU36" s="23">
        <f t="shared" ref="BU36:BU42" si="289">ROUND(BT36*G36,2)</f>
        <v>0</v>
      </c>
      <c r="BW36" s="23">
        <f t="shared" ref="BW36:BW42" si="290">ROUND(BV36*G36,2)</f>
        <v>0</v>
      </c>
      <c r="BY36" s="23">
        <f t="shared" ref="BY36:BY42" si="291">ROUND(BX36*G36,2)</f>
        <v>0</v>
      </c>
      <c r="CA36" s="23">
        <f t="shared" ref="CA36:CA42" si="292">ROUND(BZ36*G36,2)</f>
        <v>0</v>
      </c>
      <c r="CC36" s="23">
        <f t="shared" ref="CC36:CC42" si="293">ROUND(CB36*G36,2)</f>
        <v>0</v>
      </c>
    </row>
    <row r="37" spans="1:81" s="61" customFormat="1" ht="66" x14ac:dyDescent="0.2">
      <c r="A37" s="94" t="s">
        <v>77</v>
      </c>
      <c r="B37" s="110" t="s">
        <v>60</v>
      </c>
      <c r="C37" s="64" t="s">
        <v>78</v>
      </c>
      <c r="D37" s="63" t="s">
        <v>29</v>
      </c>
      <c r="E37" s="77">
        <v>1800</v>
      </c>
      <c r="F37" s="75"/>
      <c r="G37" s="78">
        <v>51.44</v>
      </c>
      <c r="H37" s="107">
        <f t="shared" si="253"/>
        <v>92592</v>
      </c>
      <c r="I37" s="79">
        <f t="shared" si="254"/>
        <v>4720.7299999999996</v>
      </c>
      <c r="J37" s="96">
        <f t="shared" si="255"/>
        <v>242834.36</v>
      </c>
      <c r="K37" s="79">
        <f t="shared" si="256"/>
        <v>-2920.7299999999996</v>
      </c>
      <c r="L37" s="79">
        <f t="shared" si="257"/>
        <v>4720.7299999999996</v>
      </c>
      <c r="M37" s="96">
        <f t="shared" si="258"/>
        <v>242834.36</v>
      </c>
      <c r="N37" s="79">
        <f t="shared" si="259"/>
        <v>-2920.7299999999996</v>
      </c>
      <c r="O37" s="96">
        <f t="shared" si="260"/>
        <v>-150242.35999999999</v>
      </c>
      <c r="P37" s="101"/>
      <c r="Q37" s="96">
        <f t="shared" si="261"/>
        <v>0</v>
      </c>
      <c r="R37" s="79"/>
      <c r="S37" s="96">
        <f t="shared" si="262"/>
        <v>0</v>
      </c>
      <c r="T37" s="79"/>
      <c r="U37" s="102">
        <f t="shared" si="263"/>
        <v>0</v>
      </c>
      <c r="V37" s="101">
        <v>461.15</v>
      </c>
      <c r="W37" s="79">
        <f t="shared" si="264"/>
        <v>23721.56</v>
      </c>
      <c r="X37" s="60"/>
      <c r="Y37" s="79">
        <f t="shared" si="265"/>
        <v>0</v>
      </c>
      <c r="Z37" s="60"/>
      <c r="AA37" s="79">
        <f t="shared" si="266"/>
        <v>0</v>
      </c>
      <c r="AB37" s="60">
        <v>350.8</v>
      </c>
      <c r="AC37" s="23">
        <f t="shared" si="267"/>
        <v>18045.150000000001</v>
      </c>
      <c r="AD37" s="60"/>
      <c r="AE37" s="23">
        <f t="shared" si="268"/>
        <v>0</v>
      </c>
      <c r="AF37" s="60"/>
      <c r="AG37" s="23">
        <f t="shared" si="269"/>
        <v>0</v>
      </c>
      <c r="AH37" s="60">
        <v>809.2</v>
      </c>
      <c r="AI37" s="23">
        <f t="shared" si="270"/>
        <v>41625.25</v>
      </c>
      <c r="AJ37" s="60"/>
      <c r="AK37" s="23">
        <f t="shared" si="271"/>
        <v>0</v>
      </c>
      <c r="AL37" s="60"/>
      <c r="AM37" s="23">
        <f t="shared" si="272"/>
        <v>0</v>
      </c>
      <c r="AN37" s="60">
        <v>178.85</v>
      </c>
      <c r="AO37" s="23">
        <f t="shared" si="273"/>
        <v>9200.0400000000009</v>
      </c>
      <c r="AP37" s="60">
        <v>541.5</v>
      </c>
      <c r="AQ37" s="23">
        <f t="shared" si="274"/>
        <v>27854.76</v>
      </c>
      <c r="AR37" s="60"/>
      <c r="AS37" s="23">
        <f t="shared" si="275"/>
        <v>0</v>
      </c>
      <c r="AT37" s="60"/>
      <c r="AU37" s="23">
        <f t="shared" si="276"/>
        <v>0</v>
      </c>
      <c r="AV37" s="60">
        <v>1641.2</v>
      </c>
      <c r="AW37" s="23">
        <f t="shared" si="277"/>
        <v>84423.33</v>
      </c>
      <c r="AX37" s="60"/>
      <c r="AY37" s="23">
        <f t="shared" si="278"/>
        <v>0</v>
      </c>
      <c r="BA37" s="23">
        <f t="shared" si="279"/>
        <v>0</v>
      </c>
      <c r="BC37" s="23">
        <f t="shared" si="280"/>
        <v>0</v>
      </c>
      <c r="BE37" s="23">
        <f t="shared" si="281"/>
        <v>0</v>
      </c>
      <c r="BG37" s="23">
        <f t="shared" si="282"/>
        <v>0</v>
      </c>
      <c r="BI37" s="23">
        <f t="shared" si="283"/>
        <v>0</v>
      </c>
      <c r="BK37" s="23">
        <f t="shared" si="284"/>
        <v>0</v>
      </c>
      <c r="BM37" s="23">
        <f t="shared" si="285"/>
        <v>0</v>
      </c>
      <c r="BN37" s="61">
        <v>588.15</v>
      </c>
      <c r="BO37" s="23">
        <f t="shared" si="286"/>
        <v>30254.44</v>
      </c>
      <c r="BQ37" s="23">
        <f t="shared" si="287"/>
        <v>0</v>
      </c>
      <c r="BS37" s="23">
        <f t="shared" si="288"/>
        <v>0</v>
      </c>
      <c r="BT37" s="61">
        <v>149.88</v>
      </c>
      <c r="BU37" s="23">
        <f t="shared" si="289"/>
        <v>7709.83</v>
      </c>
      <c r="BW37" s="23">
        <f t="shared" si="290"/>
        <v>0</v>
      </c>
      <c r="BY37" s="23">
        <f t="shared" si="291"/>
        <v>0</v>
      </c>
      <c r="CA37" s="23">
        <f t="shared" si="292"/>
        <v>0</v>
      </c>
      <c r="CC37" s="23">
        <f t="shared" si="293"/>
        <v>0</v>
      </c>
    </row>
    <row r="38" spans="1:81" s="61" customFormat="1" ht="49.5" x14ac:dyDescent="0.2">
      <c r="A38" s="94" t="s">
        <v>79</v>
      </c>
      <c r="B38" s="110" t="s">
        <v>64</v>
      </c>
      <c r="C38" s="64" t="s">
        <v>80</v>
      </c>
      <c r="D38" s="65" t="s">
        <v>29</v>
      </c>
      <c r="E38" s="77">
        <v>2739</v>
      </c>
      <c r="F38" s="74"/>
      <c r="G38" s="78">
        <v>49.27</v>
      </c>
      <c r="H38" s="107">
        <f t="shared" si="253"/>
        <v>134950.53</v>
      </c>
      <c r="I38" s="79">
        <f t="shared" si="254"/>
        <v>0</v>
      </c>
      <c r="J38" s="96">
        <f t="shared" si="255"/>
        <v>0</v>
      </c>
      <c r="K38" s="79">
        <f t="shared" si="256"/>
        <v>2739</v>
      </c>
      <c r="L38" s="79">
        <f t="shared" si="257"/>
        <v>0</v>
      </c>
      <c r="M38" s="96">
        <f t="shared" si="258"/>
        <v>0</v>
      </c>
      <c r="N38" s="79">
        <f t="shared" si="259"/>
        <v>2739</v>
      </c>
      <c r="O38" s="96">
        <f t="shared" si="260"/>
        <v>134950.53</v>
      </c>
      <c r="P38" s="101"/>
      <c r="Q38" s="96">
        <f t="shared" si="261"/>
        <v>0</v>
      </c>
      <c r="R38" s="79"/>
      <c r="S38" s="96">
        <f t="shared" si="262"/>
        <v>0</v>
      </c>
      <c r="T38" s="79"/>
      <c r="U38" s="102">
        <f t="shared" si="263"/>
        <v>0</v>
      </c>
      <c r="V38" s="101"/>
      <c r="W38" s="79">
        <f t="shared" si="264"/>
        <v>0</v>
      </c>
      <c r="X38" s="60"/>
      <c r="Y38" s="79">
        <f t="shared" si="265"/>
        <v>0</v>
      </c>
      <c r="Z38" s="60"/>
      <c r="AA38" s="79">
        <f t="shared" si="266"/>
        <v>0</v>
      </c>
      <c r="AB38" s="60"/>
      <c r="AC38" s="23">
        <f t="shared" si="267"/>
        <v>0</v>
      </c>
      <c r="AD38" s="60"/>
      <c r="AE38" s="23">
        <f t="shared" si="268"/>
        <v>0</v>
      </c>
      <c r="AF38" s="60"/>
      <c r="AG38" s="23">
        <f t="shared" si="269"/>
        <v>0</v>
      </c>
      <c r="AH38" s="60"/>
      <c r="AI38" s="23">
        <f t="shared" si="270"/>
        <v>0</v>
      </c>
      <c r="AJ38" s="60"/>
      <c r="AK38" s="23">
        <f t="shared" si="271"/>
        <v>0</v>
      </c>
      <c r="AL38" s="60"/>
      <c r="AM38" s="23">
        <f t="shared" si="272"/>
        <v>0</v>
      </c>
      <c r="AN38" s="60"/>
      <c r="AO38" s="23">
        <f t="shared" si="273"/>
        <v>0</v>
      </c>
      <c r="AP38" s="60"/>
      <c r="AQ38" s="23">
        <f t="shared" si="274"/>
        <v>0</v>
      </c>
      <c r="AR38" s="60"/>
      <c r="AS38" s="23">
        <f t="shared" si="275"/>
        <v>0</v>
      </c>
      <c r="AT38" s="60"/>
      <c r="AU38" s="23">
        <f t="shared" si="276"/>
        <v>0</v>
      </c>
      <c r="AV38" s="60"/>
      <c r="AW38" s="23">
        <f t="shared" si="277"/>
        <v>0</v>
      </c>
      <c r="AX38" s="60"/>
      <c r="AY38" s="23">
        <f t="shared" si="278"/>
        <v>0</v>
      </c>
      <c r="BA38" s="23">
        <f t="shared" si="279"/>
        <v>0</v>
      </c>
      <c r="BC38" s="23">
        <f t="shared" si="280"/>
        <v>0</v>
      </c>
      <c r="BE38" s="23">
        <f t="shared" si="281"/>
        <v>0</v>
      </c>
      <c r="BG38" s="23">
        <f t="shared" si="282"/>
        <v>0</v>
      </c>
      <c r="BI38" s="23">
        <f t="shared" si="283"/>
        <v>0</v>
      </c>
      <c r="BK38" s="23">
        <f t="shared" si="284"/>
        <v>0</v>
      </c>
      <c r="BM38" s="23">
        <f t="shared" si="285"/>
        <v>0</v>
      </c>
      <c r="BO38" s="23">
        <f t="shared" si="286"/>
        <v>0</v>
      </c>
      <c r="BQ38" s="23">
        <f t="shared" si="287"/>
        <v>0</v>
      </c>
      <c r="BS38" s="23">
        <f t="shared" si="288"/>
        <v>0</v>
      </c>
      <c r="BU38" s="23">
        <f t="shared" si="289"/>
        <v>0</v>
      </c>
      <c r="BW38" s="23">
        <f t="shared" si="290"/>
        <v>0</v>
      </c>
      <c r="BY38" s="23">
        <f t="shared" si="291"/>
        <v>0</v>
      </c>
      <c r="CA38" s="23">
        <f t="shared" si="292"/>
        <v>0</v>
      </c>
      <c r="CC38" s="23">
        <f t="shared" si="293"/>
        <v>0</v>
      </c>
    </row>
    <row r="39" spans="1:81" s="61" customFormat="1" ht="99" x14ac:dyDescent="0.2">
      <c r="A39" s="94" t="s">
        <v>81</v>
      </c>
      <c r="B39" s="110" t="s">
        <v>67</v>
      </c>
      <c r="C39" s="64" t="s">
        <v>82</v>
      </c>
      <c r="D39" s="63" t="s">
        <v>29</v>
      </c>
      <c r="E39" s="77">
        <v>1560</v>
      </c>
      <c r="F39" s="75"/>
      <c r="G39" s="78">
        <v>181.08</v>
      </c>
      <c r="H39" s="107">
        <f t="shared" si="253"/>
        <v>282484.8</v>
      </c>
      <c r="I39" s="79">
        <f t="shared" si="254"/>
        <v>0</v>
      </c>
      <c r="J39" s="96">
        <f t="shared" si="255"/>
        <v>0</v>
      </c>
      <c r="K39" s="79">
        <f t="shared" si="256"/>
        <v>1560</v>
      </c>
      <c r="L39" s="79">
        <f t="shared" si="257"/>
        <v>0</v>
      </c>
      <c r="M39" s="96">
        <f t="shared" si="258"/>
        <v>0</v>
      </c>
      <c r="N39" s="79">
        <f t="shared" si="259"/>
        <v>1560</v>
      </c>
      <c r="O39" s="96">
        <f t="shared" si="260"/>
        <v>282484.8</v>
      </c>
      <c r="P39" s="101"/>
      <c r="Q39" s="96">
        <f t="shared" si="261"/>
        <v>0</v>
      </c>
      <c r="R39" s="79"/>
      <c r="S39" s="96">
        <f t="shared" si="262"/>
        <v>0</v>
      </c>
      <c r="T39" s="79"/>
      <c r="U39" s="102">
        <f t="shared" si="263"/>
        <v>0</v>
      </c>
      <c r="V39" s="101"/>
      <c r="W39" s="79">
        <f t="shared" si="264"/>
        <v>0</v>
      </c>
      <c r="X39" s="60"/>
      <c r="Y39" s="79">
        <f t="shared" si="265"/>
        <v>0</v>
      </c>
      <c r="Z39" s="60"/>
      <c r="AA39" s="79">
        <f t="shared" si="266"/>
        <v>0</v>
      </c>
      <c r="AB39" s="60"/>
      <c r="AC39" s="23">
        <f t="shared" si="267"/>
        <v>0</v>
      </c>
      <c r="AD39" s="60"/>
      <c r="AE39" s="23">
        <f t="shared" si="268"/>
        <v>0</v>
      </c>
      <c r="AF39" s="60"/>
      <c r="AG39" s="23">
        <f t="shared" si="269"/>
        <v>0</v>
      </c>
      <c r="AH39" s="60"/>
      <c r="AI39" s="23">
        <f t="shared" si="270"/>
        <v>0</v>
      </c>
      <c r="AJ39" s="60"/>
      <c r="AK39" s="23">
        <f t="shared" si="271"/>
        <v>0</v>
      </c>
      <c r="AL39" s="60"/>
      <c r="AM39" s="23">
        <f t="shared" si="272"/>
        <v>0</v>
      </c>
      <c r="AN39" s="60"/>
      <c r="AO39" s="23">
        <f t="shared" si="273"/>
        <v>0</v>
      </c>
      <c r="AP39" s="60"/>
      <c r="AQ39" s="23">
        <f t="shared" si="274"/>
        <v>0</v>
      </c>
      <c r="AR39" s="60"/>
      <c r="AS39" s="23">
        <f t="shared" si="275"/>
        <v>0</v>
      </c>
      <c r="AT39" s="60"/>
      <c r="AU39" s="23">
        <f t="shared" si="276"/>
        <v>0</v>
      </c>
      <c r="AV39" s="60"/>
      <c r="AW39" s="23">
        <f t="shared" si="277"/>
        <v>0</v>
      </c>
      <c r="AX39" s="60"/>
      <c r="AY39" s="23">
        <f t="shared" si="278"/>
        <v>0</v>
      </c>
      <c r="BA39" s="23">
        <f t="shared" si="279"/>
        <v>0</v>
      </c>
      <c r="BC39" s="23">
        <f t="shared" si="280"/>
        <v>0</v>
      </c>
      <c r="BE39" s="23">
        <f t="shared" si="281"/>
        <v>0</v>
      </c>
      <c r="BG39" s="23">
        <f t="shared" si="282"/>
        <v>0</v>
      </c>
      <c r="BI39" s="23">
        <f t="shared" si="283"/>
        <v>0</v>
      </c>
      <c r="BK39" s="23">
        <f t="shared" si="284"/>
        <v>0</v>
      </c>
      <c r="BM39" s="23">
        <f t="shared" si="285"/>
        <v>0</v>
      </c>
      <c r="BO39" s="23">
        <f t="shared" si="286"/>
        <v>0</v>
      </c>
      <c r="BQ39" s="23">
        <f t="shared" si="287"/>
        <v>0</v>
      </c>
      <c r="BS39" s="23">
        <f t="shared" si="288"/>
        <v>0</v>
      </c>
      <c r="BU39" s="23">
        <f t="shared" si="289"/>
        <v>0</v>
      </c>
      <c r="BW39" s="23">
        <f t="shared" si="290"/>
        <v>0</v>
      </c>
      <c r="BY39" s="23">
        <f t="shared" si="291"/>
        <v>0</v>
      </c>
      <c r="CA39" s="23">
        <f t="shared" si="292"/>
        <v>0</v>
      </c>
      <c r="CC39" s="23">
        <f t="shared" si="293"/>
        <v>0</v>
      </c>
    </row>
    <row r="40" spans="1:81" s="61" customFormat="1" ht="82.5" x14ac:dyDescent="0.2">
      <c r="A40" s="94" t="s">
        <v>83</v>
      </c>
      <c r="B40" s="110" t="s">
        <v>84</v>
      </c>
      <c r="C40" s="64" t="s">
        <v>85</v>
      </c>
      <c r="D40" s="63" t="s">
        <v>29</v>
      </c>
      <c r="E40" s="77">
        <v>2400</v>
      </c>
      <c r="F40" s="75"/>
      <c r="G40" s="78">
        <v>55.12</v>
      </c>
      <c r="H40" s="107">
        <f t="shared" si="253"/>
        <v>132288</v>
      </c>
      <c r="I40" s="79">
        <f t="shared" si="254"/>
        <v>0</v>
      </c>
      <c r="J40" s="96">
        <f t="shared" si="255"/>
        <v>0</v>
      </c>
      <c r="K40" s="79">
        <f t="shared" si="256"/>
        <v>2400</v>
      </c>
      <c r="L40" s="79">
        <f t="shared" si="257"/>
        <v>0</v>
      </c>
      <c r="M40" s="96">
        <f t="shared" si="258"/>
        <v>0</v>
      </c>
      <c r="N40" s="79">
        <f t="shared" si="259"/>
        <v>2400</v>
      </c>
      <c r="O40" s="96">
        <f t="shared" si="260"/>
        <v>132288</v>
      </c>
      <c r="P40" s="101"/>
      <c r="Q40" s="96">
        <f t="shared" si="261"/>
        <v>0</v>
      </c>
      <c r="R40" s="79"/>
      <c r="S40" s="96">
        <f t="shared" si="262"/>
        <v>0</v>
      </c>
      <c r="T40" s="79"/>
      <c r="U40" s="102">
        <f t="shared" si="263"/>
        <v>0</v>
      </c>
      <c r="V40" s="101"/>
      <c r="W40" s="79">
        <f t="shared" si="264"/>
        <v>0</v>
      </c>
      <c r="X40" s="60"/>
      <c r="Y40" s="79">
        <f t="shared" si="265"/>
        <v>0</v>
      </c>
      <c r="Z40" s="60"/>
      <c r="AA40" s="79">
        <f t="shared" si="266"/>
        <v>0</v>
      </c>
      <c r="AB40" s="60"/>
      <c r="AC40" s="23">
        <f t="shared" si="267"/>
        <v>0</v>
      </c>
      <c r="AD40" s="60"/>
      <c r="AE40" s="23">
        <f t="shared" si="268"/>
        <v>0</v>
      </c>
      <c r="AF40" s="60"/>
      <c r="AG40" s="23">
        <f t="shared" si="269"/>
        <v>0</v>
      </c>
      <c r="AH40" s="60"/>
      <c r="AI40" s="23">
        <f t="shared" si="270"/>
        <v>0</v>
      </c>
      <c r="AJ40" s="60"/>
      <c r="AK40" s="23">
        <f t="shared" si="271"/>
        <v>0</v>
      </c>
      <c r="AL40" s="60"/>
      <c r="AM40" s="23">
        <f t="shared" si="272"/>
        <v>0</v>
      </c>
      <c r="AN40" s="60"/>
      <c r="AO40" s="23">
        <f t="shared" si="273"/>
        <v>0</v>
      </c>
      <c r="AP40" s="60"/>
      <c r="AQ40" s="23">
        <f t="shared" si="274"/>
        <v>0</v>
      </c>
      <c r="AR40" s="60"/>
      <c r="AS40" s="23">
        <f t="shared" si="275"/>
        <v>0</v>
      </c>
      <c r="AT40" s="60"/>
      <c r="AU40" s="23">
        <f t="shared" si="276"/>
        <v>0</v>
      </c>
      <c r="AV40" s="60"/>
      <c r="AW40" s="23">
        <f t="shared" si="277"/>
        <v>0</v>
      </c>
      <c r="AX40" s="60"/>
      <c r="AY40" s="23">
        <f t="shared" si="278"/>
        <v>0</v>
      </c>
      <c r="BA40" s="23">
        <f t="shared" si="279"/>
        <v>0</v>
      </c>
      <c r="BC40" s="23">
        <f t="shared" si="280"/>
        <v>0</v>
      </c>
      <c r="BE40" s="23">
        <f t="shared" si="281"/>
        <v>0</v>
      </c>
      <c r="BG40" s="23">
        <f t="shared" si="282"/>
        <v>0</v>
      </c>
      <c r="BI40" s="23">
        <f t="shared" si="283"/>
        <v>0</v>
      </c>
      <c r="BK40" s="23">
        <f t="shared" si="284"/>
        <v>0</v>
      </c>
      <c r="BM40" s="23">
        <f t="shared" si="285"/>
        <v>0</v>
      </c>
      <c r="BO40" s="23">
        <f t="shared" si="286"/>
        <v>0</v>
      </c>
      <c r="BQ40" s="23">
        <f t="shared" si="287"/>
        <v>0</v>
      </c>
      <c r="BS40" s="23">
        <f t="shared" si="288"/>
        <v>0</v>
      </c>
      <c r="BU40" s="23">
        <f t="shared" si="289"/>
        <v>0</v>
      </c>
      <c r="BW40" s="23">
        <f t="shared" si="290"/>
        <v>0</v>
      </c>
      <c r="BY40" s="23">
        <f t="shared" si="291"/>
        <v>0</v>
      </c>
      <c r="CA40" s="23">
        <f t="shared" si="292"/>
        <v>0</v>
      </c>
      <c r="CC40" s="23">
        <f t="shared" si="293"/>
        <v>0</v>
      </c>
    </row>
    <row r="41" spans="1:81" s="61" customFormat="1" ht="66.75" thickBot="1" x14ac:dyDescent="0.25">
      <c r="A41" s="94" t="s">
        <v>86</v>
      </c>
      <c r="B41" s="110" t="s">
        <v>87</v>
      </c>
      <c r="C41" s="64" t="s">
        <v>88</v>
      </c>
      <c r="D41" s="65" t="s">
        <v>29</v>
      </c>
      <c r="E41" s="77">
        <v>800</v>
      </c>
      <c r="F41" s="74"/>
      <c r="G41" s="78">
        <v>144.27000000000001</v>
      </c>
      <c r="H41" s="107">
        <f t="shared" si="253"/>
        <v>115416</v>
      </c>
      <c r="I41" s="79">
        <f t="shared" si="254"/>
        <v>415.51</v>
      </c>
      <c r="J41" s="96">
        <f t="shared" si="255"/>
        <v>59945.630000000005</v>
      </c>
      <c r="K41" s="79">
        <f t="shared" si="256"/>
        <v>384.49</v>
      </c>
      <c r="L41" s="79">
        <f t="shared" si="257"/>
        <v>415.51</v>
      </c>
      <c r="M41" s="96">
        <f t="shared" si="258"/>
        <v>59945.630000000005</v>
      </c>
      <c r="N41" s="79">
        <f t="shared" si="259"/>
        <v>384.49</v>
      </c>
      <c r="O41" s="96">
        <f t="shared" si="260"/>
        <v>55470.369999999995</v>
      </c>
      <c r="P41" s="101"/>
      <c r="Q41" s="96">
        <f t="shared" si="261"/>
        <v>0</v>
      </c>
      <c r="R41" s="79"/>
      <c r="S41" s="96">
        <f t="shared" si="262"/>
        <v>0</v>
      </c>
      <c r="T41" s="79"/>
      <c r="U41" s="102">
        <f t="shared" si="263"/>
        <v>0</v>
      </c>
      <c r="V41" s="101"/>
      <c r="W41" s="79">
        <f t="shared" si="264"/>
        <v>0</v>
      </c>
      <c r="X41" s="60"/>
      <c r="Y41" s="79">
        <f t="shared" si="265"/>
        <v>0</v>
      </c>
      <c r="Z41" s="60"/>
      <c r="AA41" s="79">
        <f t="shared" si="266"/>
        <v>0</v>
      </c>
      <c r="AB41" s="60"/>
      <c r="AC41" s="23">
        <f t="shared" si="267"/>
        <v>0</v>
      </c>
      <c r="AD41" s="60"/>
      <c r="AE41" s="23">
        <f t="shared" si="268"/>
        <v>0</v>
      </c>
      <c r="AF41" s="60"/>
      <c r="AG41" s="23">
        <f t="shared" si="269"/>
        <v>0</v>
      </c>
      <c r="AH41" s="60"/>
      <c r="AI41" s="23">
        <f t="shared" si="270"/>
        <v>0</v>
      </c>
      <c r="AJ41" s="60"/>
      <c r="AK41" s="23">
        <f t="shared" si="271"/>
        <v>0</v>
      </c>
      <c r="AL41" s="60"/>
      <c r="AM41" s="23">
        <f t="shared" si="272"/>
        <v>0</v>
      </c>
      <c r="AN41" s="60"/>
      <c r="AO41" s="23">
        <f t="shared" si="273"/>
        <v>0</v>
      </c>
      <c r="AP41" s="60"/>
      <c r="AQ41" s="23">
        <f t="shared" si="274"/>
        <v>0</v>
      </c>
      <c r="AR41" s="60"/>
      <c r="AS41" s="23">
        <f t="shared" si="275"/>
        <v>0</v>
      </c>
      <c r="AT41" s="60"/>
      <c r="AU41" s="23">
        <f t="shared" si="276"/>
        <v>0</v>
      </c>
      <c r="AV41" s="60"/>
      <c r="AW41" s="23">
        <f t="shared" si="277"/>
        <v>0</v>
      </c>
      <c r="AX41" s="60"/>
      <c r="AY41" s="23">
        <f t="shared" si="278"/>
        <v>0</v>
      </c>
      <c r="BA41" s="23">
        <f t="shared" si="279"/>
        <v>0</v>
      </c>
      <c r="BC41" s="23">
        <f t="shared" si="280"/>
        <v>0</v>
      </c>
      <c r="BE41" s="23">
        <f t="shared" si="281"/>
        <v>0</v>
      </c>
      <c r="BG41" s="23">
        <f t="shared" si="282"/>
        <v>0</v>
      </c>
      <c r="BI41" s="23">
        <f t="shared" si="283"/>
        <v>0</v>
      </c>
      <c r="BK41" s="23">
        <f t="shared" si="284"/>
        <v>0</v>
      </c>
      <c r="BL41" s="61">
        <v>266.76</v>
      </c>
      <c r="BM41" s="23">
        <f t="shared" si="285"/>
        <v>38485.47</v>
      </c>
      <c r="BO41" s="23">
        <f t="shared" si="286"/>
        <v>0</v>
      </c>
      <c r="BQ41" s="23">
        <f t="shared" si="287"/>
        <v>0</v>
      </c>
      <c r="BR41" s="61">
        <v>148.75</v>
      </c>
      <c r="BS41" s="23">
        <f t="shared" si="288"/>
        <v>21460.16</v>
      </c>
      <c r="BU41" s="23">
        <f t="shared" si="289"/>
        <v>0</v>
      </c>
      <c r="BW41" s="23">
        <f t="shared" si="290"/>
        <v>0</v>
      </c>
      <c r="BY41" s="23">
        <f t="shared" si="291"/>
        <v>0</v>
      </c>
      <c r="CA41" s="23">
        <f t="shared" si="292"/>
        <v>0</v>
      </c>
      <c r="CC41" s="23">
        <f t="shared" si="293"/>
        <v>0</v>
      </c>
    </row>
    <row r="42" spans="1:81" s="8" customFormat="1" ht="66" x14ac:dyDescent="0.2">
      <c r="A42" s="94" t="s">
        <v>89</v>
      </c>
      <c r="B42" s="110" t="s">
        <v>90</v>
      </c>
      <c r="C42" s="64" t="s">
        <v>91</v>
      </c>
      <c r="D42" s="65" t="s">
        <v>29</v>
      </c>
      <c r="E42" s="77">
        <v>2200</v>
      </c>
      <c r="F42" s="74"/>
      <c r="G42" s="78">
        <v>145.87</v>
      </c>
      <c r="H42" s="107">
        <f>ROUND(E42*G42,2)</f>
        <v>320914</v>
      </c>
      <c r="I42" s="79">
        <f t="shared" si="254"/>
        <v>1287.75</v>
      </c>
      <c r="J42" s="96">
        <f t="shared" si="255"/>
        <v>187844.09</v>
      </c>
      <c r="K42" s="79">
        <f t="shared" si="256"/>
        <v>912.25</v>
      </c>
      <c r="L42" s="79">
        <f t="shared" si="257"/>
        <v>1287.75</v>
      </c>
      <c r="M42" s="96">
        <f t="shared" si="258"/>
        <v>187844.09</v>
      </c>
      <c r="N42" s="79">
        <f>E42-I42</f>
        <v>912.25</v>
      </c>
      <c r="O42" s="96">
        <f>H42-J42</f>
        <v>133069.91</v>
      </c>
      <c r="P42" s="97"/>
      <c r="Q42" s="98">
        <f>ROUND(P42*G42,2)</f>
        <v>0</v>
      </c>
      <c r="R42" s="99"/>
      <c r="S42" s="98">
        <f>ROUND(R42*G42,2)</f>
        <v>0</v>
      </c>
      <c r="T42" s="99"/>
      <c r="U42" s="100">
        <f>ROUND(T42*G42,2)</f>
        <v>0</v>
      </c>
      <c r="V42" s="108"/>
      <c r="W42" s="79">
        <f>ROUND(V42*G42,2)</f>
        <v>0</v>
      </c>
      <c r="X42" s="23"/>
      <c r="Y42" s="79">
        <f>ROUND(X42*G42,2)</f>
        <v>0</v>
      </c>
      <c r="Z42" s="23"/>
      <c r="AA42" s="79">
        <f>ROUND(Z42*G42,2)</f>
        <v>0</v>
      </c>
      <c r="AB42" s="23"/>
      <c r="AC42" s="23">
        <f>ROUND(AB42*G42,2)</f>
        <v>0</v>
      </c>
      <c r="AD42" s="23"/>
      <c r="AE42" s="23">
        <f>ROUND(AD42*G42,2)</f>
        <v>0</v>
      </c>
      <c r="AF42" s="23"/>
      <c r="AG42" s="23">
        <f>ROUND(AF42*G42,2)</f>
        <v>0</v>
      </c>
      <c r="AH42" s="60">
        <v>265.74</v>
      </c>
      <c r="AI42" s="23">
        <f t="shared" si="270"/>
        <v>38763.49</v>
      </c>
      <c r="AJ42" s="60"/>
      <c r="AK42" s="23">
        <f t="shared" si="271"/>
        <v>0</v>
      </c>
      <c r="AL42" s="60"/>
      <c r="AM42" s="23">
        <f t="shared" si="272"/>
        <v>0</v>
      </c>
      <c r="AN42" s="60"/>
      <c r="AO42" s="23">
        <f t="shared" si="273"/>
        <v>0</v>
      </c>
      <c r="AP42" s="60"/>
      <c r="AQ42" s="23">
        <f t="shared" si="274"/>
        <v>0</v>
      </c>
      <c r="AR42" s="60"/>
      <c r="AS42" s="23">
        <f t="shared" si="275"/>
        <v>0</v>
      </c>
      <c r="AT42" s="60"/>
      <c r="AU42" s="23">
        <f t="shared" si="276"/>
        <v>0</v>
      </c>
      <c r="AV42" s="60"/>
      <c r="AW42" s="23">
        <f t="shared" si="277"/>
        <v>0</v>
      </c>
      <c r="AX42" s="60"/>
      <c r="AY42" s="23">
        <f t="shared" si="278"/>
        <v>0</v>
      </c>
      <c r="BA42" s="23">
        <f t="shared" si="279"/>
        <v>0</v>
      </c>
      <c r="BC42" s="23">
        <f t="shared" si="280"/>
        <v>0</v>
      </c>
      <c r="BE42" s="23">
        <f t="shared" si="281"/>
        <v>0</v>
      </c>
      <c r="BF42" s="8">
        <v>460.8</v>
      </c>
      <c r="BG42" s="23">
        <f t="shared" si="282"/>
        <v>67216.899999999994</v>
      </c>
      <c r="BI42" s="23">
        <f t="shared" si="283"/>
        <v>0</v>
      </c>
      <c r="BK42" s="23">
        <f t="shared" si="284"/>
        <v>0</v>
      </c>
      <c r="BL42" s="8">
        <v>551.54999999999995</v>
      </c>
      <c r="BM42" s="23">
        <f t="shared" si="285"/>
        <v>80454.600000000006</v>
      </c>
      <c r="BO42" s="23">
        <f t="shared" si="286"/>
        <v>0</v>
      </c>
      <c r="BQ42" s="23">
        <f t="shared" si="287"/>
        <v>0</v>
      </c>
      <c r="BR42" s="61">
        <v>9.66</v>
      </c>
      <c r="BS42" s="23">
        <f t="shared" si="288"/>
        <v>1409.1</v>
      </c>
      <c r="BT42" s="61"/>
      <c r="BU42" s="23">
        <f t="shared" si="289"/>
        <v>0</v>
      </c>
      <c r="BV42" s="61"/>
      <c r="BW42" s="23">
        <f t="shared" si="290"/>
        <v>0</v>
      </c>
      <c r="BX42" s="61"/>
      <c r="BY42" s="23">
        <f t="shared" si="291"/>
        <v>0</v>
      </c>
      <c r="BZ42" s="61"/>
      <c r="CA42" s="23">
        <f t="shared" si="292"/>
        <v>0</v>
      </c>
      <c r="CB42" s="61"/>
      <c r="CC42" s="23">
        <f t="shared" si="293"/>
        <v>0</v>
      </c>
    </row>
    <row r="43" spans="1:81" s="61" customFormat="1" ht="16.5" x14ac:dyDescent="0.2">
      <c r="A43" s="94"/>
      <c r="B43" s="110"/>
      <c r="C43" s="64"/>
      <c r="D43" s="63"/>
      <c r="E43" s="77"/>
      <c r="F43" s="75"/>
      <c r="G43" s="78"/>
      <c r="H43" s="107">
        <f>SUM(H36:H42)</f>
        <v>1188565.33</v>
      </c>
      <c r="I43" s="79"/>
      <c r="J43" s="107">
        <f>SUM(J36:J42)</f>
        <v>490624.07999999996</v>
      </c>
      <c r="K43" s="79"/>
      <c r="L43" s="79"/>
      <c r="M43" s="107">
        <f>SUM(M36:M42)</f>
        <v>490624.07999999996</v>
      </c>
      <c r="N43" s="79"/>
      <c r="O43" s="107">
        <f>SUM(O36:O42)</f>
        <v>697941.25</v>
      </c>
      <c r="P43" s="79"/>
      <c r="Q43" s="107">
        <f t="shared" ref="Q43" si="294">SUM(Q36:Q42)</f>
        <v>0</v>
      </c>
      <c r="R43" s="79"/>
      <c r="S43" s="107">
        <f t="shared" ref="S43" si="295">SUM(S36:S42)</f>
        <v>0</v>
      </c>
      <c r="T43" s="79"/>
      <c r="U43" s="107">
        <f t="shared" ref="U43" si="296">SUM(U36:U42)</f>
        <v>0</v>
      </c>
      <c r="V43" s="79"/>
      <c r="W43" s="107">
        <f t="shared" ref="W43" si="297">SUM(W36:W42)</f>
        <v>23721.56</v>
      </c>
      <c r="X43" s="79"/>
      <c r="Y43" s="107">
        <f t="shared" ref="Y43" si="298">SUM(Y36:Y42)</f>
        <v>0</v>
      </c>
      <c r="Z43" s="79"/>
      <c r="AA43" s="107">
        <f t="shared" ref="AA43" si="299">SUM(AA36:AA42)</f>
        <v>0</v>
      </c>
      <c r="AB43" s="79"/>
      <c r="AC43" s="107">
        <f t="shared" ref="AC43" si="300">SUM(AC36:AC42)</f>
        <v>18045.150000000001</v>
      </c>
      <c r="AD43" s="79"/>
      <c r="AE43" s="107">
        <f t="shared" ref="AE43" si="301">SUM(AE36:AE42)</f>
        <v>0</v>
      </c>
      <c r="AF43" s="79"/>
      <c r="AG43" s="107">
        <f t="shared" ref="AG43" si="302">SUM(AG36:AG42)</f>
        <v>0</v>
      </c>
      <c r="AH43" s="79"/>
      <c r="AI43" s="107">
        <f t="shared" ref="AI43" si="303">SUM(AI36:AI42)</f>
        <v>80388.739999999991</v>
      </c>
      <c r="AJ43" s="79"/>
      <c r="AK43" s="107">
        <f t="shared" ref="AK43" si="304">SUM(AK36:AK42)</f>
        <v>0</v>
      </c>
      <c r="AL43" s="79"/>
      <c r="AM43" s="107">
        <f t="shared" ref="AM43" si="305">SUM(AM36:AM42)</f>
        <v>0</v>
      </c>
      <c r="AN43" s="79"/>
      <c r="AO43" s="107">
        <f t="shared" ref="AO43" si="306">SUM(AO36:AO42)</f>
        <v>9200.0400000000009</v>
      </c>
      <c r="AP43" s="79"/>
      <c r="AQ43" s="107">
        <f t="shared" ref="AQ43" si="307">SUM(AQ36:AQ42)</f>
        <v>27854.76</v>
      </c>
      <c r="AR43" s="79"/>
      <c r="AS43" s="107">
        <f t="shared" ref="AS43" si="308">SUM(AS36:AS42)</f>
        <v>0</v>
      </c>
      <c r="AT43" s="79"/>
      <c r="AU43" s="107">
        <f t="shared" ref="AU43" si="309">SUM(AU36:AU42)</f>
        <v>0</v>
      </c>
      <c r="AV43" s="79"/>
      <c r="AW43" s="107">
        <f t="shared" ref="AW43" si="310">SUM(AW36:AW42)</f>
        <v>84423.33</v>
      </c>
      <c r="AX43" s="79"/>
      <c r="AY43" s="107">
        <f t="shared" ref="AY43" si="311">SUM(AY36:AY42)</f>
        <v>0</v>
      </c>
      <c r="BA43" s="107">
        <f t="shared" ref="BA43" si="312">SUM(BA36:BA42)</f>
        <v>0</v>
      </c>
      <c r="BC43" s="107">
        <f t="shared" ref="BC43" si="313">SUM(BC36:BC42)</f>
        <v>0</v>
      </c>
      <c r="BE43" s="107">
        <f t="shared" ref="BE43" si="314">SUM(BE36:BE42)</f>
        <v>0</v>
      </c>
      <c r="BG43" s="107">
        <f>SUM(BG36:BG42)</f>
        <v>67216.899999999994</v>
      </c>
      <c r="BI43" s="107">
        <f t="shared" ref="BI43" si="315">SUM(BI36:BI42)</f>
        <v>0</v>
      </c>
      <c r="BK43" s="107">
        <f t="shared" ref="BK43" si="316">SUM(BK36:BK42)</f>
        <v>0</v>
      </c>
      <c r="BM43" s="107">
        <f>SUM(BM36:BM42)</f>
        <v>118940.07</v>
      </c>
      <c r="BO43" s="107">
        <f t="shared" ref="BO43" si="317">SUM(BO36:BO42)</f>
        <v>30254.44</v>
      </c>
      <c r="BQ43" s="107">
        <f t="shared" ref="BQ43" si="318">SUM(BQ36:BQ42)</f>
        <v>0</v>
      </c>
      <c r="BS43" s="107">
        <f>SUM(BS36:BS42)</f>
        <v>22869.26</v>
      </c>
      <c r="BU43" s="107">
        <f t="shared" ref="BU43" si="319">SUM(BU36:BU42)</f>
        <v>7709.83</v>
      </c>
      <c r="BW43" s="107">
        <f t="shared" ref="BW43" si="320">SUM(BW36:BW42)</f>
        <v>0</v>
      </c>
      <c r="BY43" s="107">
        <f>SUM(BY36:BY42)</f>
        <v>0</v>
      </c>
      <c r="CA43" s="107">
        <f t="shared" ref="CA43" si="321">SUM(CA36:CA42)</f>
        <v>0</v>
      </c>
      <c r="CC43" s="107">
        <f t="shared" ref="CC43" si="322">SUM(CC36:CC42)</f>
        <v>0</v>
      </c>
    </row>
    <row r="44" spans="1:81" s="61" customFormat="1" ht="16.5" x14ac:dyDescent="0.2">
      <c r="A44" s="121">
        <v>3.2</v>
      </c>
      <c r="B44" s="122"/>
      <c r="C44" s="123" t="s">
        <v>92</v>
      </c>
      <c r="D44" s="124"/>
      <c r="E44" s="125"/>
      <c r="F44" s="126"/>
      <c r="G44" s="127"/>
      <c r="H44" s="128"/>
      <c r="I44" s="79"/>
      <c r="J44" s="96"/>
      <c r="K44" s="79"/>
      <c r="L44" s="79"/>
      <c r="M44" s="96"/>
      <c r="N44" s="79"/>
      <c r="O44" s="96"/>
      <c r="P44" s="101"/>
      <c r="Q44" s="96"/>
      <c r="R44" s="79"/>
      <c r="S44" s="96"/>
      <c r="T44" s="79"/>
      <c r="U44" s="102"/>
      <c r="V44" s="101"/>
      <c r="W44" s="79"/>
      <c r="X44" s="60"/>
      <c r="Y44" s="79"/>
      <c r="Z44" s="60"/>
      <c r="AA44" s="79"/>
      <c r="AB44" s="60"/>
      <c r="AC44" s="23"/>
      <c r="AD44" s="60"/>
      <c r="AE44" s="23"/>
      <c r="AF44" s="60"/>
      <c r="AG44" s="23"/>
      <c r="AH44" s="60"/>
      <c r="AI44" s="23"/>
      <c r="AJ44" s="60"/>
      <c r="AK44" s="23"/>
      <c r="AL44" s="60"/>
      <c r="AM44" s="23"/>
      <c r="AN44" s="60"/>
      <c r="AO44" s="23"/>
      <c r="AP44" s="60"/>
      <c r="AQ44" s="23"/>
      <c r="AR44" s="60"/>
      <c r="AS44" s="23"/>
      <c r="AT44" s="60"/>
      <c r="AU44" s="23"/>
      <c r="AV44" s="60"/>
      <c r="AW44" s="23"/>
      <c r="AX44" s="60"/>
      <c r="AY44" s="23"/>
    </row>
    <row r="45" spans="1:81" s="61" customFormat="1" ht="66" x14ac:dyDescent="0.2">
      <c r="A45" s="94" t="s">
        <v>93</v>
      </c>
      <c r="B45" s="110" t="s">
        <v>94</v>
      </c>
      <c r="C45" s="64" t="s">
        <v>95</v>
      </c>
      <c r="D45" s="65" t="s">
        <v>29</v>
      </c>
      <c r="E45" s="77">
        <v>98.7</v>
      </c>
      <c r="F45" s="74"/>
      <c r="G45" s="78">
        <v>1947.96</v>
      </c>
      <c r="H45" s="107">
        <f t="shared" ref="H45:H48" si="323">ROUND(E45*G45,2)</f>
        <v>192263.65</v>
      </c>
      <c r="I45" s="79">
        <f t="shared" ref="I45:I51" si="324">P45+R45+T45+V45+X45+Z45+AB45+AD45+AF45+AH45+AJ45+AL45+AN45+AP45+AR45+AT45+AV45+AX45+AZ45+BB45+BD45+BF45+BH45+BJ45+BL45+BN45+BP45+BR45+BT45+BV45+BX45+BZ45+CB45</f>
        <v>105.38999999999999</v>
      </c>
      <c r="J45" s="96">
        <f t="shared" ref="J45:J51" si="325">ROUND(Q45+S45+U45+W45+Y45+AA45+AC45+AE45+AG45+AI45+AK45+AM45+AO45+AQ45+AS45+AU45+AW45+AY45+BG45+BI45+BK45,2)+BM45+BO45+BQ45+BS45+BU45+BW45+BY45+CA45+CC45+BA45+BC45+BE45</f>
        <v>205295.5</v>
      </c>
      <c r="K45" s="79">
        <f t="shared" si="256"/>
        <v>-6.6899999999999835</v>
      </c>
      <c r="L45" s="79">
        <f t="shared" si="257"/>
        <v>105.38999999999999</v>
      </c>
      <c r="M45" s="96">
        <f t="shared" si="258"/>
        <v>205295.5</v>
      </c>
      <c r="N45" s="79">
        <f t="shared" ref="N45:N48" si="326">E45-I45</f>
        <v>-6.6899999999999835</v>
      </c>
      <c r="O45" s="96">
        <f t="shared" ref="O45:O48" si="327">H45-J45</f>
        <v>-13031.850000000006</v>
      </c>
      <c r="P45" s="101"/>
      <c r="Q45" s="96">
        <f t="shared" ref="Q45:Q48" si="328">ROUND(P45*G45,2)</f>
        <v>0</v>
      </c>
      <c r="R45" s="79"/>
      <c r="S45" s="96">
        <f t="shared" ref="S45:S48" si="329">ROUND(R45*G45,2)</f>
        <v>0</v>
      </c>
      <c r="T45" s="79"/>
      <c r="U45" s="102">
        <f t="shared" ref="U45:U48" si="330">ROUND(T45*G45,2)</f>
        <v>0</v>
      </c>
      <c r="V45" s="101">
        <v>13.28</v>
      </c>
      <c r="W45" s="79">
        <f t="shared" ref="W45:W48" si="331">ROUND(V45*G45,2)</f>
        <v>25868.91</v>
      </c>
      <c r="X45" s="60"/>
      <c r="Y45" s="79">
        <f t="shared" ref="Y45:Y48" si="332">ROUND(X45*G45,2)</f>
        <v>0</v>
      </c>
      <c r="Z45" s="60"/>
      <c r="AA45" s="79">
        <f t="shared" ref="AA45:AA48" si="333">ROUND(Z45*G45,2)</f>
        <v>0</v>
      </c>
      <c r="AB45" s="60">
        <v>8.23</v>
      </c>
      <c r="AC45" s="23">
        <f t="shared" ref="AC45:AC48" si="334">ROUND(AB45*G45,2)</f>
        <v>16031.71</v>
      </c>
      <c r="AD45" s="60"/>
      <c r="AE45" s="23">
        <f t="shared" ref="AE45:AE48" si="335">ROUND(AD45*G45,2)</f>
        <v>0</v>
      </c>
      <c r="AF45" s="60"/>
      <c r="AG45" s="23">
        <f t="shared" ref="AG45:AG48" si="336">ROUND(AF45*G45,2)</f>
        <v>0</v>
      </c>
      <c r="AH45" s="60">
        <v>15</v>
      </c>
      <c r="AI45" s="23">
        <f t="shared" ref="AI45:AI51" si="337">ROUND(AH45*G45,2)</f>
        <v>29219.4</v>
      </c>
      <c r="AJ45" s="60"/>
      <c r="AK45" s="23">
        <f t="shared" ref="AK45:AK51" si="338">ROUND(AJ45*G45,2)</f>
        <v>0</v>
      </c>
      <c r="AL45" s="60"/>
      <c r="AM45" s="23">
        <f t="shared" ref="AM45:AM51" si="339">ROUND(AL45*G45,2)</f>
        <v>0</v>
      </c>
      <c r="AN45" s="60">
        <v>11.25</v>
      </c>
      <c r="AO45" s="23">
        <f t="shared" ref="AO45:AO51" si="340">ROUND(AN45*G45,2)</f>
        <v>21914.55</v>
      </c>
      <c r="AP45" s="60"/>
      <c r="AQ45" s="23">
        <f t="shared" ref="AQ45:AQ51" si="341">ROUND(AP45*G45,2)</f>
        <v>0</v>
      </c>
      <c r="AR45" s="60"/>
      <c r="AS45" s="23">
        <f t="shared" ref="AS45:AS51" si="342">ROUND(AR45*G45,2)</f>
        <v>0</v>
      </c>
      <c r="AT45" s="60">
        <v>18.75</v>
      </c>
      <c r="AU45" s="23">
        <f t="shared" ref="AU45:AU51" si="343">ROUND(AT45*G45,2)</f>
        <v>36524.25</v>
      </c>
      <c r="AV45" s="60"/>
      <c r="AW45" s="23">
        <f t="shared" ref="AW45:AW51" si="344">ROUND(AV45*G45,2)</f>
        <v>0</v>
      </c>
      <c r="AX45" s="60"/>
      <c r="AY45" s="23">
        <f t="shared" ref="AY45:AY51" si="345">ROUND(AX45*G45,2)</f>
        <v>0</v>
      </c>
      <c r="AZ45" s="8"/>
      <c r="BA45" s="23">
        <f t="shared" ref="BA45:BA51" si="346">ROUND(AZ45*G45,2)</f>
        <v>0</v>
      </c>
      <c r="BC45" s="23">
        <f t="shared" ref="BC45:BC51" si="347">ROUND(BB45*G45,2)</f>
        <v>0</v>
      </c>
      <c r="BE45" s="23">
        <f t="shared" ref="BE45:BE51" si="348">ROUND(BD45*G45,2)</f>
        <v>0</v>
      </c>
      <c r="BF45" s="8">
        <v>11.25</v>
      </c>
      <c r="BG45" s="23">
        <f t="shared" ref="BG45:BG51" si="349">ROUND(BF45*G45,2)</f>
        <v>21914.55</v>
      </c>
      <c r="BI45" s="23">
        <f t="shared" ref="BI45:BI51" si="350">ROUND(BH45*G45,2)</f>
        <v>0</v>
      </c>
      <c r="BK45" s="23">
        <f t="shared" ref="BK45:BK51" si="351">ROUND(BJ45*G45,2)</f>
        <v>0</v>
      </c>
      <c r="BL45" s="61">
        <v>20.94</v>
      </c>
      <c r="BM45" s="23">
        <f t="shared" ref="BM45:BM51" si="352">ROUND(BL45*G45,2)</f>
        <v>40790.28</v>
      </c>
      <c r="BN45" s="61">
        <v>0.47</v>
      </c>
      <c r="BO45" s="23">
        <f t="shared" ref="BO45:BO51" si="353">ROUND(BN45*G45,2)</f>
        <v>915.54</v>
      </c>
      <c r="BQ45" s="23">
        <f t="shared" ref="BQ45:BQ51" si="354">ROUND(BP45*G45,2)</f>
        <v>0</v>
      </c>
      <c r="BS45" s="23">
        <f t="shared" ref="BS45:BS51" si="355">ROUND(BR45*G45,2)</f>
        <v>0</v>
      </c>
      <c r="BT45" s="61">
        <v>6.22</v>
      </c>
      <c r="BU45" s="23">
        <f t="shared" ref="BU45:BU51" si="356">ROUND(BT45*G45,2)</f>
        <v>12116.31</v>
      </c>
      <c r="BW45" s="23">
        <f t="shared" ref="BW45:BW51" si="357">ROUND(BV45*G45,2)</f>
        <v>0</v>
      </c>
      <c r="BY45" s="23">
        <f t="shared" ref="BY45:BY51" si="358">ROUND(BX45*G45,2)</f>
        <v>0</v>
      </c>
      <c r="CA45" s="23">
        <f t="shared" ref="CA45:CA51" si="359">ROUND(BZ45*G45,2)</f>
        <v>0</v>
      </c>
      <c r="CC45" s="23">
        <f t="shared" ref="CC45:CC51" si="360">ROUND(CB45*G45,2)</f>
        <v>0</v>
      </c>
    </row>
    <row r="46" spans="1:81" s="61" customFormat="1" ht="82.5" x14ac:dyDescent="0.2">
      <c r="A46" s="94" t="s">
        <v>96</v>
      </c>
      <c r="B46" s="110" t="s">
        <v>97</v>
      </c>
      <c r="C46" s="64" t="s">
        <v>98</v>
      </c>
      <c r="D46" s="63" t="s">
        <v>29</v>
      </c>
      <c r="E46" s="77">
        <v>370</v>
      </c>
      <c r="F46" s="75"/>
      <c r="G46" s="78">
        <v>2590.85</v>
      </c>
      <c r="H46" s="107">
        <f t="shared" si="323"/>
        <v>958614.5</v>
      </c>
      <c r="I46" s="79">
        <f t="shared" si="324"/>
        <v>400.63</v>
      </c>
      <c r="J46" s="96">
        <f t="shared" si="325"/>
        <v>1037972.25</v>
      </c>
      <c r="K46" s="79">
        <f t="shared" si="256"/>
        <v>-30.629999999999995</v>
      </c>
      <c r="L46" s="79">
        <f t="shared" si="257"/>
        <v>400.63</v>
      </c>
      <c r="M46" s="96">
        <f t="shared" si="258"/>
        <v>1037972.25</v>
      </c>
      <c r="N46" s="79">
        <f t="shared" si="326"/>
        <v>-30.629999999999995</v>
      </c>
      <c r="O46" s="96">
        <f t="shared" si="327"/>
        <v>-79357.75</v>
      </c>
      <c r="P46" s="101"/>
      <c r="Q46" s="96">
        <f t="shared" si="328"/>
        <v>0</v>
      </c>
      <c r="R46" s="79"/>
      <c r="S46" s="96">
        <f t="shared" si="329"/>
        <v>0</v>
      </c>
      <c r="T46" s="79"/>
      <c r="U46" s="102">
        <f t="shared" si="330"/>
        <v>0</v>
      </c>
      <c r="V46" s="101">
        <v>53.1</v>
      </c>
      <c r="W46" s="79">
        <f t="shared" si="331"/>
        <v>137574.14000000001</v>
      </c>
      <c r="X46" s="60"/>
      <c r="Y46" s="79">
        <f t="shared" si="332"/>
        <v>0</v>
      </c>
      <c r="Z46" s="60"/>
      <c r="AA46" s="79">
        <f t="shared" si="333"/>
        <v>0</v>
      </c>
      <c r="AB46" s="60">
        <v>2.95</v>
      </c>
      <c r="AC46" s="23">
        <f t="shared" si="334"/>
        <v>7643.01</v>
      </c>
      <c r="AD46" s="60"/>
      <c r="AE46" s="23">
        <f t="shared" si="335"/>
        <v>0</v>
      </c>
      <c r="AF46" s="60"/>
      <c r="AG46" s="23">
        <f t="shared" si="336"/>
        <v>0</v>
      </c>
      <c r="AH46" s="60">
        <v>60</v>
      </c>
      <c r="AI46" s="23">
        <f t="shared" si="337"/>
        <v>155451</v>
      </c>
      <c r="AJ46" s="60"/>
      <c r="AK46" s="23">
        <f t="shared" si="338"/>
        <v>0</v>
      </c>
      <c r="AL46" s="60"/>
      <c r="AM46" s="23">
        <f t="shared" si="339"/>
        <v>0</v>
      </c>
      <c r="AN46" s="60">
        <v>45</v>
      </c>
      <c r="AO46" s="23">
        <f t="shared" si="340"/>
        <v>116588.25</v>
      </c>
      <c r="AP46" s="60"/>
      <c r="AQ46" s="23">
        <f t="shared" si="341"/>
        <v>0</v>
      </c>
      <c r="AR46" s="60"/>
      <c r="AS46" s="23">
        <f t="shared" si="342"/>
        <v>0</v>
      </c>
      <c r="AT46" s="60">
        <v>45</v>
      </c>
      <c r="AU46" s="23">
        <f t="shared" si="343"/>
        <v>116588.25</v>
      </c>
      <c r="AV46" s="60"/>
      <c r="AW46" s="23">
        <f t="shared" si="344"/>
        <v>0</v>
      </c>
      <c r="AX46" s="60"/>
      <c r="AY46" s="23">
        <f t="shared" si="345"/>
        <v>0</v>
      </c>
      <c r="AZ46" s="8">
        <v>60</v>
      </c>
      <c r="BA46" s="23">
        <f t="shared" si="346"/>
        <v>155451</v>
      </c>
      <c r="BC46" s="23">
        <f t="shared" si="347"/>
        <v>0</v>
      </c>
      <c r="BE46" s="23">
        <f t="shared" si="348"/>
        <v>0</v>
      </c>
      <c r="BF46" s="8">
        <v>30</v>
      </c>
      <c r="BG46" s="23">
        <f t="shared" si="349"/>
        <v>77725.5</v>
      </c>
      <c r="BI46" s="23">
        <f t="shared" si="350"/>
        <v>0</v>
      </c>
      <c r="BK46" s="23">
        <f t="shared" si="351"/>
        <v>0</v>
      </c>
      <c r="BL46" s="62">
        <v>73.95</v>
      </c>
      <c r="BM46" s="23">
        <f t="shared" si="352"/>
        <v>191593.36</v>
      </c>
      <c r="BN46" s="61">
        <v>11.7</v>
      </c>
      <c r="BO46" s="23">
        <f t="shared" si="353"/>
        <v>30312.95</v>
      </c>
      <c r="BQ46" s="23">
        <f t="shared" si="354"/>
        <v>0</v>
      </c>
      <c r="BS46" s="23">
        <f t="shared" si="355"/>
        <v>0</v>
      </c>
      <c r="BT46" s="61">
        <v>18.93</v>
      </c>
      <c r="BU46" s="23">
        <f t="shared" si="356"/>
        <v>49044.79</v>
      </c>
      <c r="BW46" s="23">
        <f t="shared" si="357"/>
        <v>0</v>
      </c>
      <c r="BY46" s="23">
        <f t="shared" si="358"/>
        <v>0</v>
      </c>
      <c r="CA46" s="23">
        <f t="shared" si="359"/>
        <v>0</v>
      </c>
      <c r="CC46" s="23">
        <f t="shared" si="360"/>
        <v>0</v>
      </c>
    </row>
    <row r="47" spans="1:81" s="61" customFormat="1" ht="82.5" x14ac:dyDescent="0.2">
      <c r="A47" s="94" t="s">
        <v>99</v>
      </c>
      <c r="B47" s="110" t="s">
        <v>100</v>
      </c>
      <c r="C47" s="64" t="s">
        <v>101</v>
      </c>
      <c r="D47" s="63" t="s">
        <v>29</v>
      </c>
      <c r="E47" s="77">
        <v>370</v>
      </c>
      <c r="F47" s="75"/>
      <c r="G47" s="78">
        <v>2635.37</v>
      </c>
      <c r="H47" s="107">
        <f t="shared" si="323"/>
        <v>975086.9</v>
      </c>
      <c r="I47" s="79">
        <f t="shared" si="324"/>
        <v>419.13</v>
      </c>
      <c r="J47" s="96">
        <f t="shared" si="325"/>
        <v>1104562.6200000001</v>
      </c>
      <c r="K47" s="79">
        <f t="shared" si="256"/>
        <v>-49.129999999999995</v>
      </c>
      <c r="L47" s="79">
        <f t="shared" si="257"/>
        <v>419.13</v>
      </c>
      <c r="M47" s="96">
        <f t="shared" si="258"/>
        <v>1104562.6200000001</v>
      </c>
      <c r="N47" s="79">
        <f t="shared" si="326"/>
        <v>-49.129999999999995</v>
      </c>
      <c r="O47" s="96">
        <f t="shared" si="327"/>
        <v>-129475.72000000009</v>
      </c>
      <c r="P47" s="101"/>
      <c r="Q47" s="96">
        <f t="shared" si="328"/>
        <v>0</v>
      </c>
      <c r="R47" s="79"/>
      <c r="S47" s="96">
        <f t="shared" si="329"/>
        <v>0</v>
      </c>
      <c r="T47" s="79"/>
      <c r="U47" s="102">
        <f t="shared" si="330"/>
        <v>0</v>
      </c>
      <c r="V47" s="101">
        <v>13.98</v>
      </c>
      <c r="W47" s="79">
        <f t="shared" si="331"/>
        <v>36842.47</v>
      </c>
      <c r="X47" s="60"/>
      <c r="Y47" s="79">
        <f t="shared" si="332"/>
        <v>0</v>
      </c>
      <c r="Z47" s="60"/>
      <c r="AA47" s="79">
        <f t="shared" si="333"/>
        <v>0</v>
      </c>
      <c r="AB47" s="60">
        <v>39.32</v>
      </c>
      <c r="AC47" s="23">
        <f t="shared" si="334"/>
        <v>103622.75</v>
      </c>
      <c r="AD47" s="60"/>
      <c r="AE47" s="23">
        <f t="shared" si="335"/>
        <v>0</v>
      </c>
      <c r="AF47" s="60"/>
      <c r="AG47" s="23">
        <f t="shared" si="336"/>
        <v>0</v>
      </c>
      <c r="AH47" s="60">
        <v>97.98</v>
      </c>
      <c r="AI47" s="23">
        <f t="shared" si="337"/>
        <v>258213.55</v>
      </c>
      <c r="AJ47" s="60"/>
      <c r="AK47" s="23">
        <f t="shared" si="338"/>
        <v>0</v>
      </c>
      <c r="AL47" s="60"/>
      <c r="AM47" s="23">
        <f t="shared" si="339"/>
        <v>0</v>
      </c>
      <c r="AN47" s="60">
        <v>44.47</v>
      </c>
      <c r="AO47" s="23">
        <f t="shared" si="340"/>
        <v>117194.9</v>
      </c>
      <c r="AP47" s="60"/>
      <c r="AQ47" s="23">
        <f t="shared" si="341"/>
        <v>0</v>
      </c>
      <c r="AR47" s="60"/>
      <c r="AS47" s="23">
        <f t="shared" si="342"/>
        <v>0</v>
      </c>
      <c r="AT47" s="60">
        <v>30.74</v>
      </c>
      <c r="AU47" s="23">
        <f t="shared" si="343"/>
        <v>81011.27</v>
      </c>
      <c r="AV47" s="60"/>
      <c r="AW47" s="23">
        <f t="shared" si="344"/>
        <v>0</v>
      </c>
      <c r="AX47" s="60"/>
      <c r="AY47" s="23">
        <f t="shared" si="345"/>
        <v>0</v>
      </c>
      <c r="AZ47" s="8">
        <v>45.06</v>
      </c>
      <c r="BA47" s="23">
        <f t="shared" si="346"/>
        <v>118749.77</v>
      </c>
      <c r="BC47" s="23">
        <f t="shared" si="347"/>
        <v>0</v>
      </c>
      <c r="BE47" s="23">
        <f t="shared" si="348"/>
        <v>0</v>
      </c>
      <c r="BF47" s="8">
        <v>57.48</v>
      </c>
      <c r="BG47" s="23">
        <f t="shared" si="349"/>
        <v>151481.07</v>
      </c>
      <c r="BI47" s="23">
        <f t="shared" si="350"/>
        <v>0</v>
      </c>
      <c r="BK47" s="23">
        <f t="shared" si="351"/>
        <v>0</v>
      </c>
      <c r="BL47" s="62">
        <v>40.97</v>
      </c>
      <c r="BM47" s="23">
        <f t="shared" si="352"/>
        <v>107971.11</v>
      </c>
      <c r="BN47" s="61">
        <v>2.15</v>
      </c>
      <c r="BO47" s="23">
        <f t="shared" si="353"/>
        <v>5666.05</v>
      </c>
      <c r="BQ47" s="23">
        <f t="shared" si="354"/>
        <v>0</v>
      </c>
      <c r="BS47" s="23">
        <f t="shared" si="355"/>
        <v>0</v>
      </c>
      <c r="BT47" s="61">
        <v>46.98</v>
      </c>
      <c r="BU47" s="23">
        <f t="shared" si="356"/>
        <v>123809.68</v>
      </c>
      <c r="BW47" s="23">
        <f t="shared" si="357"/>
        <v>0</v>
      </c>
      <c r="BY47" s="23">
        <f t="shared" si="358"/>
        <v>0</v>
      </c>
      <c r="CA47" s="23">
        <f t="shared" si="359"/>
        <v>0</v>
      </c>
      <c r="CC47" s="23">
        <f t="shared" si="360"/>
        <v>0</v>
      </c>
    </row>
    <row r="48" spans="1:81" s="61" customFormat="1" ht="83.25" thickBot="1" x14ac:dyDescent="0.25">
      <c r="A48" s="94" t="s">
        <v>102</v>
      </c>
      <c r="B48" s="110" t="s">
        <v>97</v>
      </c>
      <c r="C48" s="64" t="s">
        <v>103</v>
      </c>
      <c r="D48" s="65" t="s">
        <v>29</v>
      </c>
      <c r="E48" s="77">
        <v>777.3</v>
      </c>
      <c r="F48" s="74"/>
      <c r="G48" s="78">
        <v>2582.0500000000002</v>
      </c>
      <c r="H48" s="107">
        <f t="shared" si="323"/>
        <v>2007027.47</v>
      </c>
      <c r="I48" s="79">
        <f t="shared" si="324"/>
        <v>747.31</v>
      </c>
      <c r="J48" s="96">
        <f t="shared" si="325"/>
        <v>1929591.79</v>
      </c>
      <c r="K48" s="79">
        <f t="shared" si="256"/>
        <v>29.990000000000009</v>
      </c>
      <c r="L48" s="79">
        <f t="shared" si="257"/>
        <v>747.31</v>
      </c>
      <c r="M48" s="96">
        <f t="shared" si="258"/>
        <v>1929591.79</v>
      </c>
      <c r="N48" s="79">
        <f t="shared" si="326"/>
        <v>29.990000000000009</v>
      </c>
      <c r="O48" s="96">
        <f t="shared" si="327"/>
        <v>77435.679999999935</v>
      </c>
      <c r="P48" s="101"/>
      <c r="Q48" s="96">
        <f t="shared" si="328"/>
        <v>0</v>
      </c>
      <c r="R48" s="79"/>
      <c r="S48" s="96">
        <f t="shared" si="329"/>
        <v>0</v>
      </c>
      <c r="T48" s="79"/>
      <c r="U48" s="102">
        <f t="shared" si="330"/>
        <v>0</v>
      </c>
      <c r="V48" s="101"/>
      <c r="W48" s="79">
        <f t="shared" si="331"/>
        <v>0</v>
      </c>
      <c r="X48" s="60"/>
      <c r="Y48" s="79">
        <f t="shared" si="332"/>
        <v>0</v>
      </c>
      <c r="Z48" s="60"/>
      <c r="AA48" s="79">
        <f t="shared" si="333"/>
        <v>0</v>
      </c>
      <c r="AB48" s="60"/>
      <c r="AC48" s="23">
        <f t="shared" si="334"/>
        <v>0</v>
      </c>
      <c r="AD48" s="60"/>
      <c r="AE48" s="23">
        <f t="shared" si="335"/>
        <v>0</v>
      </c>
      <c r="AF48" s="60"/>
      <c r="AG48" s="23">
        <f t="shared" si="336"/>
        <v>0</v>
      </c>
      <c r="AH48" s="60"/>
      <c r="AI48" s="23">
        <f t="shared" si="337"/>
        <v>0</v>
      </c>
      <c r="AJ48" s="60"/>
      <c r="AK48" s="23">
        <f t="shared" si="338"/>
        <v>0</v>
      </c>
      <c r="AL48" s="60"/>
      <c r="AM48" s="23">
        <f t="shared" si="339"/>
        <v>0</v>
      </c>
      <c r="AN48" s="60"/>
      <c r="AO48" s="23">
        <f t="shared" si="340"/>
        <v>0</v>
      </c>
      <c r="AP48" s="60"/>
      <c r="AQ48" s="23">
        <f t="shared" si="341"/>
        <v>0</v>
      </c>
      <c r="AR48" s="60"/>
      <c r="AS48" s="23">
        <f t="shared" si="342"/>
        <v>0</v>
      </c>
      <c r="AT48" s="60">
        <v>110.25</v>
      </c>
      <c r="AU48" s="23">
        <f t="shared" si="343"/>
        <v>284671.01</v>
      </c>
      <c r="AV48" s="60"/>
      <c r="AW48" s="23">
        <f t="shared" si="344"/>
        <v>0</v>
      </c>
      <c r="AX48" s="60"/>
      <c r="AY48" s="23">
        <f t="shared" si="345"/>
        <v>0</v>
      </c>
      <c r="AZ48" s="8">
        <v>189</v>
      </c>
      <c r="BA48" s="23">
        <f t="shared" si="346"/>
        <v>488007.45</v>
      </c>
      <c r="BC48" s="23">
        <f t="shared" si="347"/>
        <v>0</v>
      </c>
      <c r="BE48" s="23">
        <f t="shared" si="348"/>
        <v>0</v>
      </c>
      <c r="BF48" s="8">
        <v>220</v>
      </c>
      <c r="BG48" s="23">
        <f t="shared" si="349"/>
        <v>568051</v>
      </c>
      <c r="BI48" s="23">
        <f t="shared" si="350"/>
        <v>0</v>
      </c>
      <c r="BK48" s="23">
        <f t="shared" si="351"/>
        <v>0</v>
      </c>
      <c r="BL48" s="62">
        <v>157.5</v>
      </c>
      <c r="BM48" s="23">
        <f t="shared" si="352"/>
        <v>406672.88</v>
      </c>
      <c r="BO48" s="23">
        <f t="shared" si="353"/>
        <v>0</v>
      </c>
      <c r="BQ48" s="23">
        <f t="shared" si="354"/>
        <v>0</v>
      </c>
      <c r="BR48" s="61">
        <v>70.56</v>
      </c>
      <c r="BS48" s="23">
        <f t="shared" si="355"/>
        <v>182189.45</v>
      </c>
      <c r="BU48" s="23">
        <f t="shared" si="356"/>
        <v>0</v>
      </c>
      <c r="BW48" s="23">
        <f t="shared" si="357"/>
        <v>0</v>
      </c>
      <c r="BY48" s="23">
        <f t="shared" si="358"/>
        <v>0</v>
      </c>
      <c r="CA48" s="23">
        <f t="shared" si="359"/>
        <v>0</v>
      </c>
      <c r="CC48" s="23">
        <f t="shared" si="360"/>
        <v>0</v>
      </c>
    </row>
    <row r="49" spans="1:81" s="8" customFormat="1" ht="66" x14ac:dyDescent="0.2">
      <c r="A49" s="94" t="s">
        <v>104</v>
      </c>
      <c r="B49" s="110" t="s">
        <v>105</v>
      </c>
      <c r="C49" s="64" t="s">
        <v>106</v>
      </c>
      <c r="D49" s="65" t="s">
        <v>107</v>
      </c>
      <c r="E49" s="77">
        <v>141640</v>
      </c>
      <c r="F49" s="74"/>
      <c r="G49" s="78">
        <v>17.64</v>
      </c>
      <c r="H49" s="107">
        <f>ROUND(E49*G49,2)</f>
        <v>2498529.6</v>
      </c>
      <c r="I49" s="79">
        <f t="shared" si="324"/>
        <v>141640</v>
      </c>
      <c r="J49" s="96">
        <f t="shared" si="325"/>
        <v>2498529.6</v>
      </c>
      <c r="K49" s="79">
        <f t="shared" si="256"/>
        <v>0</v>
      </c>
      <c r="L49" s="79">
        <f t="shared" si="257"/>
        <v>141640</v>
      </c>
      <c r="M49" s="96">
        <f t="shared" si="258"/>
        <v>2498529.6</v>
      </c>
      <c r="N49" s="79">
        <f>E49-I49</f>
        <v>0</v>
      </c>
      <c r="O49" s="96">
        <f>H49-J49</f>
        <v>0</v>
      </c>
      <c r="P49" s="97">
        <v>25583.14</v>
      </c>
      <c r="Q49" s="98">
        <f>ROUND(P49*G49,2)</f>
        <v>451286.59</v>
      </c>
      <c r="R49" s="99"/>
      <c r="S49" s="98">
        <f>ROUND(R49*G49,2)</f>
        <v>0</v>
      </c>
      <c r="T49" s="99"/>
      <c r="U49" s="100">
        <f>ROUND(T49*G49,2)</f>
        <v>0</v>
      </c>
      <c r="V49" s="108"/>
      <c r="W49" s="79">
        <f>ROUND(V49*G49,2)</f>
        <v>0</v>
      </c>
      <c r="X49" s="23"/>
      <c r="Y49" s="79">
        <f>ROUND(X49*G49,2)</f>
        <v>0</v>
      </c>
      <c r="Z49" s="23"/>
      <c r="AA49" s="79">
        <f>ROUND(Z49*G49,2)</f>
        <v>0</v>
      </c>
      <c r="AB49" s="23">
        <v>116056.86</v>
      </c>
      <c r="AC49" s="23">
        <f>ROUND(AB49*G49,2)</f>
        <v>2047243.01</v>
      </c>
      <c r="AD49" s="23"/>
      <c r="AE49" s="23">
        <f>ROUND(AD49*G49,2)</f>
        <v>0</v>
      </c>
      <c r="AF49" s="23"/>
      <c r="AG49" s="23">
        <f>ROUND(AF49*G49,2)</f>
        <v>0</v>
      </c>
      <c r="AH49" s="60"/>
      <c r="AI49" s="23">
        <f t="shared" si="337"/>
        <v>0</v>
      </c>
      <c r="AJ49" s="60"/>
      <c r="AK49" s="23">
        <f t="shared" si="338"/>
        <v>0</v>
      </c>
      <c r="AL49" s="60"/>
      <c r="AM49" s="23">
        <f t="shared" si="339"/>
        <v>0</v>
      </c>
      <c r="AN49" s="60"/>
      <c r="AO49" s="23">
        <f t="shared" si="340"/>
        <v>0</v>
      </c>
      <c r="AP49" s="60"/>
      <c r="AQ49" s="23">
        <f t="shared" si="341"/>
        <v>0</v>
      </c>
      <c r="AR49" s="60"/>
      <c r="AS49" s="23">
        <f t="shared" si="342"/>
        <v>0</v>
      </c>
      <c r="AT49" s="60"/>
      <c r="AU49" s="23">
        <f t="shared" si="343"/>
        <v>0</v>
      </c>
      <c r="AV49" s="60"/>
      <c r="AW49" s="23">
        <f t="shared" si="344"/>
        <v>0</v>
      </c>
      <c r="AX49" s="60"/>
      <c r="AY49" s="23">
        <f t="shared" si="345"/>
        <v>0</v>
      </c>
      <c r="BA49" s="23">
        <f t="shared" si="346"/>
        <v>0</v>
      </c>
      <c r="BC49" s="23">
        <f t="shared" si="347"/>
        <v>0</v>
      </c>
      <c r="BE49" s="23">
        <f t="shared" si="348"/>
        <v>0</v>
      </c>
      <c r="BG49" s="23">
        <f t="shared" si="349"/>
        <v>0</v>
      </c>
      <c r="BI49" s="23">
        <f t="shared" si="350"/>
        <v>0</v>
      </c>
      <c r="BK49" s="23">
        <f t="shared" si="351"/>
        <v>0</v>
      </c>
      <c r="BM49" s="23">
        <f t="shared" si="352"/>
        <v>0</v>
      </c>
      <c r="BO49" s="23">
        <f t="shared" si="353"/>
        <v>0</v>
      </c>
      <c r="BQ49" s="23">
        <f t="shared" si="354"/>
        <v>0</v>
      </c>
      <c r="BR49" s="61"/>
      <c r="BS49" s="23">
        <f t="shared" si="355"/>
        <v>0</v>
      </c>
      <c r="BT49" s="61"/>
      <c r="BU49" s="23">
        <f t="shared" si="356"/>
        <v>0</v>
      </c>
      <c r="BV49" s="61"/>
      <c r="BW49" s="23">
        <f t="shared" si="357"/>
        <v>0</v>
      </c>
      <c r="BX49" s="61"/>
      <c r="BY49" s="23">
        <f t="shared" si="358"/>
        <v>0</v>
      </c>
      <c r="BZ49" s="61"/>
      <c r="CA49" s="23">
        <f t="shared" si="359"/>
        <v>0</v>
      </c>
      <c r="CB49" s="61"/>
      <c r="CC49" s="23">
        <f t="shared" si="360"/>
        <v>0</v>
      </c>
    </row>
    <row r="50" spans="1:81" s="61" customFormat="1" ht="50.25" thickBot="1" x14ac:dyDescent="0.25">
      <c r="A50" s="94" t="s">
        <v>108</v>
      </c>
      <c r="B50" s="110" t="s">
        <v>109</v>
      </c>
      <c r="C50" s="64" t="s">
        <v>110</v>
      </c>
      <c r="D50" s="63" t="s">
        <v>107</v>
      </c>
      <c r="E50" s="77">
        <v>141640</v>
      </c>
      <c r="F50" s="75"/>
      <c r="G50" s="78">
        <v>8.2100000000000009</v>
      </c>
      <c r="H50" s="107">
        <f t="shared" ref="H50:H96" si="361">ROUND(E50*G50,2)</f>
        <v>1162864.3999999999</v>
      </c>
      <c r="I50" s="79">
        <f t="shared" si="324"/>
        <v>134001.38999999998</v>
      </c>
      <c r="J50" s="96">
        <f t="shared" si="325"/>
        <v>1100151.4099999999</v>
      </c>
      <c r="K50" s="79">
        <f t="shared" si="256"/>
        <v>7638.6100000000151</v>
      </c>
      <c r="L50" s="79">
        <f t="shared" si="257"/>
        <v>134001.38999999998</v>
      </c>
      <c r="M50" s="96">
        <f t="shared" si="258"/>
        <v>1100151.4099999999</v>
      </c>
      <c r="N50" s="79">
        <f>E50-I50</f>
        <v>7638.6100000000151</v>
      </c>
      <c r="O50" s="96">
        <f>H50-J50</f>
        <v>62712.989999999991</v>
      </c>
      <c r="P50" s="101"/>
      <c r="Q50" s="96">
        <f>ROUND(P50*G50,2)</f>
        <v>0</v>
      </c>
      <c r="R50" s="79"/>
      <c r="S50" s="96">
        <f>ROUND(R50*G50,2)</f>
        <v>0</v>
      </c>
      <c r="T50" s="79"/>
      <c r="U50" s="102">
        <f>ROUND(T50*G50,2)</f>
        <v>0</v>
      </c>
      <c r="V50" s="101">
        <v>10645.99</v>
      </c>
      <c r="W50" s="79">
        <f t="shared" ref="W50:W96" si="362">ROUND(V50*G50,2)</f>
        <v>87403.58</v>
      </c>
      <c r="X50" s="60"/>
      <c r="Y50" s="79">
        <f t="shared" ref="Y50:Y96" si="363">ROUND(X50*G50,2)</f>
        <v>0</v>
      </c>
      <c r="Z50" s="60"/>
      <c r="AA50" s="79">
        <f t="shared" ref="AA50:AA96" si="364">ROUND(Z50*G50,2)</f>
        <v>0</v>
      </c>
      <c r="AB50" s="60"/>
      <c r="AC50" s="23">
        <f t="shared" ref="AC50:AC96" si="365">ROUND(AB50*G50,2)</f>
        <v>0</v>
      </c>
      <c r="AD50" s="60"/>
      <c r="AE50" s="23">
        <f t="shared" ref="AE50:AE96" si="366">ROUND(AD50*G50,2)</f>
        <v>0</v>
      </c>
      <c r="AF50" s="60"/>
      <c r="AG50" s="23">
        <f t="shared" ref="AG50:AG96" si="367">ROUND(AF50*G50,2)</f>
        <v>0</v>
      </c>
      <c r="AH50" s="60">
        <v>9667.1299999999992</v>
      </c>
      <c r="AI50" s="23">
        <f t="shared" si="337"/>
        <v>79367.14</v>
      </c>
      <c r="AJ50" s="60"/>
      <c r="AK50" s="23">
        <f t="shared" si="338"/>
        <v>0</v>
      </c>
      <c r="AL50" s="60"/>
      <c r="AM50" s="23">
        <f t="shared" si="339"/>
        <v>0</v>
      </c>
      <c r="AN50" s="60"/>
      <c r="AO50" s="23">
        <f t="shared" si="340"/>
        <v>0</v>
      </c>
      <c r="AP50" s="60"/>
      <c r="AQ50" s="23">
        <f t="shared" si="341"/>
        <v>0</v>
      </c>
      <c r="AR50" s="60"/>
      <c r="AS50" s="23">
        <f t="shared" si="342"/>
        <v>0</v>
      </c>
      <c r="AT50" s="60">
        <v>26728.3</v>
      </c>
      <c r="AU50" s="23">
        <f t="shared" si="343"/>
        <v>219439.34</v>
      </c>
      <c r="AV50" s="60"/>
      <c r="AW50" s="23">
        <f t="shared" si="344"/>
        <v>0</v>
      </c>
      <c r="AX50" s="60"/>
      <c r="AY50" s="23">
        <f t="shared" si="345"/>
        <v>0</v>
      </c>
      <c r="AZ50" s="8">
        <v>23795.39</v>
      </c>
      <c r="BA50" s="23">
        <f t="shared" si="346"/>
        <v>195360.15</v>
      </c>
      <c r="BC50" s="23">
        <f t="shared" si="347"/>
        <v>0</v>
      </c>
      <c r="BE50" s="23">
        <f t="shared" si="348"/>
        <v>0</v>
      </c>
      <c r="BF50" s="8">
        <v>29205.73</v>
      </c>
      <c r="BG50" s="23">
        <f t="shared" si="349"/>
        <v>239779.04</v>
      </c>
      <c r="BI50" s="23">
        <f t="shared" si="350"/>
        <v>0</v>
      </c>
      <c r="BK50" s="23">
        <f t="shared" si="351"/>
        <v>0</v>
      </c>
      <c r="BL50" s="62">
        <v>26178.38</v>
      </c>
      <c r="BM50" s="23">
        <f t="shared" si="352"/>
        <v>214924.5</v>
      </c>
      <c r="BO50" s="23">
        <f t="shared" si="353"/>
        <v>0</v>
      </c>
      <c r="BQ50" s="23">
        <f t="shared" si="354"/>
        <v>0</v>
      </c>
      <c r="BR50" s="61">
        <v>7070.98</v>
      </c>
      <c r="BS50" s="23">
        <f t="shared" si="355"/>
        <v>58052.75</v>
      </c>
      <c r="BU50" s="23">
        <f t="shared" si="356"/>
        <v>0</v>
      </c>
      <c r="BW50" s="23">
        <f t="shared" si="357"/>
        <v>0</v>
      </c>
      <c r="BX50" s="61">
        <v>709.49</v>
      </c>
      <c r="BY50" s="23">
        <f t="shared" si="358"/>
        <v>5824.91</v>
      </c>
      <c r="CA50" s="23">
        <f t="shared" si="359"/>
        <v>0</v>
      </c>
      <c r="CC50" s="23">
        <f t="shared" si="360"/>
        <v>0</v>
      </c>
    </row>
    <row r="51" spans="1:81" s="8" customFormat="1" ht="49.5" x14ac:dyDescent="0.2">
      <c r="A51" s="94" t="s">
        <v>111</v>
      </c>
      <c r="B51" s="110" t="s">
        <v>112</v>
      </c>
      <c r="C51" s="64" t="s">
        <v>113</v>
      </c>
      <c r="D51" s="65" t="s">
        <v>40</v>
      </c>
      <c r="E51" s="77">
        <v>420</v>
      </c>
      <c r="F51" s="74"/>
      <c r="G51" s="78">
        <v>99.5</v>
      </c>
      <c r="H51" s="107">
        <f>ROUND(E51*G51,2)</f>
        <v>41790</v>
      </c>
      <c r="I51" s="79">
        <f t="shared" si="324"/>
        <v>142.74</v>
      </c>
      <c r="J51" s="96">
        <f t="shared" si="325"/>
        <v>14202.630000000001</v>
      </c>
      <c r="K51" s="79">
        <f t="shared" si="256"/>
        <v>277.26</v>
      </c>
      <c r="L51" s="79">
        <f t="shared" si="257"/>
        <v>142.74</v>
      </c>
      <c r="M51" s="96">
        <f t="shared" si="258"/>
        <v>14202.630000000001</v>
      </c>
      <c r="N51" s="79">
        <f>E51-I51</f>
        <v>277.26</v>
      </c>
      <c r="O51" s="96">
        <f>H51-J51</f>
        <v>27587.37</v>
      </c>
      <c r="P51" s="97"/>
      <c r="Q51" s="98">
        <f>ROUND(P51*G51,2)</f>
        <v>0</v>
      </c>
      <c r="R51" s="99"/>
      <c r="S51" s="98">
        <f>ROUND(R51*G51,2)</f>
        <v>0</v>
      </c>
      <c r="T51" s="99"/>
      <c r="U51" s="100">
        <f>ROUND(T51*G51,2)</f>
        <v>0</v>
      </c>
      <c r="V51" s="108"/>
      <c r="W51" s="79">
        <f>ROUND(V51*G51,2)</f>
        <v>0</v>
      </c>
      <c r="X51" s="23"/>
      <c r="Y51" s="79">
        <f>ROUND(X51*G51,2)</f>
        <v>0</v>
      </c>
      <c r="Z51" s="23"/>
      <c r="AA51" s="79">
        <f>ROUND(Z51*G51,2)</f>
        <v>0</v>
      </c>
      <c r="AB51" s="23"/>
      <c r="AC51" s="23">
        <f>ROUND(AB51*G51,2)</f>
        <v>0</v>
      </c>
      <c r="AD51" s="23"/>
      <c r="AE51" s="23">
        <f>ROUND(AD51*G51,2)</f>
        <v>0</v>
      </c>
      <c r="AF51" s="23"/>
      <c r="AG51" s="23">
        <f>ROUND(AF51*G51,2)</f>
        <v>0</v>
      </c>
      <c r="AH51" s="60"/>
      <c r="AI51" s="23">
        <f t="shared" si="337"/>
        <v>0</v>
      </c>
      <c r="AJ51" s="60"/>
      <c r="AK51" s="23">
        <f t="shared" si="338"/>
        <v>0</v>
      </c>
      <c r="AL51" s="60"/>
      <c r="AM51" s="23">
        <f t="shared" si="339"/>
        <v>0</v>
      </c>
      <c r="AN51" s="60"/>
      <c r="AO51" s="23">
        <f t="shared" si="340"/>
        <v>0</v>
      </c>
      <c r="AP51" s="60"/>
      <c r="AQ51" s="23">
        <f t="shared" si="341"/>
        <v>0</v>
      </c>
      <c r="AR51" s="60"/>
      <c r="AS51" s="23">
        <f t="shared" si="342"/>
        <v>0</v>
      </c>
      <c r="AT51" s="60"/>
      <c r="AU51" s="23">
        <f t="shared" si="343"/>
        <v>0</v>
      </c>
      <c r="AV51" s="60"/>
      <c r="AW51" s="23">
        <f t="shared" si="344"/>
        <v>0</v>
      </c>
      <c r="AX51" s="60"/>
      <c r="AY51" s="23">
        <f t="shared" si="345"/>
        <v>0</v>
      </c>
      <c r="BA51" s="23">
        <f t="shared" si="346"/>
        <v>0</v>
      </c>
      <c r="BC51" s="23">
        <f t="shared" si="347"/>
        <v>0</v>
      </c>
      <c r="BE51" s="23">
        <f t="shared" si="348"/>
        <v>0</v>
      </c>
      <c r="BF51" s="8">
        <v>97.44</v>
      </c>
      <c r="BG51" s="23">
        <f t="shared" si="349"/>
        <v>9695.2800000000007</v>
      </c>
      <c r="BI51" s="23">
        <f t="shared" si="350"/>
        <v>0</v>
      </c>
      <c r="BK51" s="23">
        <f t="shared" si="351"/>
        <v>0</v>
      </c>
      <c r="BM51" s="23">
        <f t="shared" si="352"/>
        <v>0</v>
      </c>
      <c r="BO51" s="23">
        <f t="shared" si="353"/>
        <v>0</v>
      </c>
      <c r="BQ51" s="23">
        <f t="shared" si="354"/>
        <v>0</v>
      </c>
      <c r="BR51" s="61">
        <v>45.3</v>
      </c>
      <c r="BS51" s="23">
        <f t="shared" si="355"/>
        <v>4507.3500000000004</v>
      </c>
      <c r="BT51" s="61"/>
      <c r="BU51" s="23">
        <f t="shared" si="356"/>
        <v>0</v>
      </c>
      <c r="BV51" s="61"/>
      <c r="BW51" s="23">
        <f t="shared" si="357"/>
        <v>0</v>
      </c>
      <c r="BX51" s="61"/>
      <c r="BY51" s="23">
        <f t="shared" si="358"/>
        <v>0</v>
      </c>
      <c r="BZ51" s="61"/>
      <c r="CA51" s="23">
        <f t="shared" si="359"/>
        <v>0</v>
      </c>
      <c r="CB51" s="61"/>
      <c r="CC51" s="23">
        <f t="shared" si="360"/>
        <v>0</v>
      </c>
    </row>
    <row r="52" spans="1:81" s="61" customFormat="1" ht="16.5" x14ac:dyDescent="0.2">
      <c r="A52" s="94"/>
      <c r="B52" s="110"/>
      <c r="C52" s="64"/>
      <c r="D52" s="63"/>
      <c r="E52" s="77"/>
      <c r="F52" s="75"/>
      <c r="G52" s="78"/>
      <c r="H52" s="107">
        <f>SUM(H45:H51)</f>
        <v>7836176.5199999996</v>
      </c>
      <c r="I52" s="79"/>
      <c r="J52" s="107">
        <f>SUM(J45:J51)</f>
        <v>7890305.7999999998</v>
      </c>
      <c r="K52" s="79"/>
      <c r="L52" s="79"/>
      <c r="M52" s="107">
        <f>SUM(M45:M51)</f>
        <v>7890305.7999999998</v>
      </c>
      <c r="N52" s="79"/>
      <c r="O52" s="107">
        <f>SUM(O45:O51)</f>
        <v>-54129.280000000173</v>
      </c>
      <c r="P52" s="79"/>
      <c r="Q52" s="107">
        <f t="shared" ref="Q52" si="368">SUM(Q45:Q51)</f>
        <v>451286.59</v>
      </c>
      <c r="R52" s="79"/>
      <c r="S52" s="107">
        <f t="shared" ref="S52" si="369">SUM(S45:S51)</f>
        <v>0</v>
      </c>
      <c r="T52" s="79"/>
      <c r="U52" s="107">
        <f t="shared" ref="U52" si="370">SUM(U45:U51)</f>
        <v>0</v>
      </c>
      <c r="V52" s="79"/>
      <c r="W52" s="107">
        <f t="shared" ref="W52" si="371">SUM(W45:W51)</f>
        <v>287689.10000000003</v>
      </c>
      <c r="X52" s="79"/>
      <c r="Y52" s="107">
        <f t="shared" ref="Y52" si="372">SUM(Y45:Y51)</f>
        <v>0</v>
      </c>
      <c r="Z52" s="79"/>
      <c r="AA52" s="107">
        <f t="shared" ref="AA52" si="373">SUM(AA45:AA51)</f>
        <v>0</v>
      </c>
      <c r="AB52" s="79"/>
      <c r="AC52" s="107">
        <f t="shared" ref="AC52" si="374">SUM(AC45:AC51)</f>
        <v>2174540.48</v>
      </c>
      <c r="AD52" s="79"/>
      <c r="AE52" s="107">
        <f t="shared" ref="AE52" si="375">SUM(AE45:AE51)</f>
        <v>0</v>
      </c>
      <c r="AF52" s="79"/>
      <c r="AG52" s="107">
        <f t="shared" ref="AG52" si="376">SUM(AG45:AG51)</f>
        <v>0</v>
      </c>
      <c r="AH52" s="79"/>
      <c r="AI52" s="107">
        <f t="shared" ref="AI52" si="377">SUM(AI45:AI51)</f>
        <v>522251.08999999997</v>
      </c>
      <c r="AJ52" s="79"/>
      <c r="AK52" s="107">
        <f t="shared" ref="AK52" si="378">SUM(AK45:AK51)</f>
        <v>0</v>
      </c>
      <c r="AL52" s="79"/>
      <c r="AM52" s="107">
        <f t="shared" ref="AM52" si="379">SUM(AM45:AM51)</f>
        <v>0</v>
      </c>
      <c r="AN52" s="79"/>
      <c r="AO52" s="107">
        <f t="shared" ref="AO52" si="380">SUM(AO45:AO51)</f>
        <v>255697.69999999998</v>
      </c>
      <c r="AP52" s="79"/>
      <c r="AQ52" s="107">
        <f t="shared" ref="AQ52" si="381">SUM(AQ45:AQ51)</f>
        <v>0</v>
      </c>
      <c r="AR52" s="79"/>
      <c r="AS52" s="107">
        <f t="shared" ref="AS52" si="382">SUM(AS45:AS51)</f>
        <v>0</v>
      </c>
      <c r="AT52" s="79"/>
      <c r="AU52" s="107">
        <f t="shared" ref="AU52" si="383">SUM(AU45:AU51)</f>
        <v>738234.12</v>
      </c>
      <c r="AV52" s="79"/>
      <c r="AW52" s="107">
        <f t="shared" ref="AW52" si="384">SUM(AW45:AW51)</f>
        <v>0</v>
      </c>
      <c r="AX52" s="79"/>
      <c r="AY52" s="107">
        <f t="shared" ref="AY52" si="385">SUM(AY45:AY51)</f>
        <v>0</v>
      </c>
      <c r="BA52" s="107">
        <f t="shared" ref="BA52" si="386">SUM(BA45:BA51)</f>
        <v>957568.37</v>
      </c>
      <c r="BC52" s="107">
        <f t="shared" ref="BC52" si="387">SUM(BC45:BC51)</f>
        <v>0</v>
      </c>
      <c r="BE52" s="107">
        <f t="shared" ref="BE52" si="388">SUM(BE45:BE51)</f>
        <v>0</v>
      </c>
      <c r="BG52" s="107">
        <f>SUM(BG45:BG51)</f>
        <v>1068646.44</v>
      </c>
      <c r="BI52" s="107">
        <f t="shared" ref="BI52" si="389">SUM(BI45:BI51)</f>
        <v>0</v>
      </c>
      <c r="BK52" s="107">
        <f t="shared" ref="BK52" si="390">SUM(BK45:BK51)</f>
        <v>0</v>
      </c>
      <c r="BM52" s="107">
        <f>SUM(BM45:BM51)</f>
        <v>961952.13</v>
      </c>
      <c r="BO52" s="107">
        <f t="shared" ref="BO52" si="391">SUM(BO45:BO51)</f>
        <v>36894.54</v>
      </c>
      <c r="BQ52" s="107">
        <f t="shared" ref="BQ52" si="392">SUM(BQ45:BQ51)</f>
        <v>0</v>
      </c>
      <c r="BS52" s="107">
        <f>SUM(BS45:BS51)</f>
        <v>244749.55000000002</v>
      </c>
      <c r="BU52" s="107">
        <f t="shared" ref="BU52" si="393">SUM(BU45:BU51)</f>
        <v>184970.78</v>
      </c>
      <c r="BW52" s="107">
        <f t="shared" ref="BW52" si="394">SUM(BW45:BW51)</f>
        <v>0</v>
      </c>
      <c r="BY52" s="107">
        <f>SUM(BY45:BY51)</f>
        <v>5824.91</v>
      </c>
      <c r="CA52" s="107">
        <f t="shared" ref="CA52" si="395">SUM(CA45:CA51)</f>
        <v>0</v>
      </c>
      <c r="CC52" s="107">
        <f t="shared" ref="CC52" si="396">SUM(CC45:CC51)</f>
        <v>0</v>
      </c>
    </row>
    <row r="53" spans="1:81" s="61" customFormat="1" ht="16.5" x14ac:dyDescent="0.2">
      <c r="A53" s="94"/>
      <c r="B53" s="110"/>
      <c r="C53" s="64"/>
      <c r="D53" s="63"/>
      <c r="E53" s="77"/>
      <c r="F53" s="75"/>
      <c r="G53" s="78"/>
      <c r="H53" s="131">
        <f>H52+H43</f>
        <v>9024741.8499999996</v>
      </c>
      <c r="I53" s="79"/>
      <c r="J53" s="131">
        <f>J52+J43</f>
        <v>8380929.8799999999</v>
      </c>
      <c r="K53" s="79"/>
      <c r="L53" s="79"/>
      <c r="M53" s="131">
        <f>M52+M43</f>
        <v>8380929.8799999999</v>
      </c>
      <c r="N53" s="79"/>
      <c r="O53" s="131">
        <f>O52+O43</f>
        <v>643811.96999999986</v>
      </c>
      <c r="P53" s="79"/>
      <c r="Q53" s="131">
        <f t="shared" ref="Q53" si="397">Q52+Q43</f>
        <v>451286.59</v>
      </c>
      <c r="R53" s="79"/>
      <c r="S53" s="131">
        <f t="shared" ref="S53" si="398">S52+S43</f>
        <v>0</v>
      </c>
      <c r="T53" s="79"/>
      <c r="U53" s="131">
        <f t="shared" ref="U53" si="399">U52+U43</f>
        <v>0</v>
      </c>
      <c r="V53" s="79"/>
      <c r="W53" s="131">
        <f t="shared" ref="W53" si="400">W52+W43</f>
        <v>311410.66000000003</v>
      </c>
      <c r="X53" s="79"/>
      <c r="Y53" s="131">
        <f t="shared" ref="Y53" si="401">Y52+Y43</f>
        <v>0</v>
      </c>
      <c r="Z53" s="79"/>
      <c r="AA53" s="131">
        <f t="shared" ref="AA53" si="402">AA52+AA43</f>
        <v>0</v>
      </c>
      <c r="AB53" s="79"/>
      <c r="AC53" s="131">
        <f t="shared" ref="AC53" si="403">AC52+AC43</f>
        <v>2192585.63</v>
      </c>
      <c r="AD53" s="79"/>
      <c r="AE53" s="131">
        <f t="shared" ref="AE53" si="404">AE52+AE43</f>
        <v>0</v>
      </c>
      <c r="AF53" s="79"/>
      <c r="AG53" s="131">
        <f t="shared" ref="AG53" si="405">AG52+AG43</f>
        <v>0</v>
      </c>
      <c r="AH53" s="79"/>
      <c r="AI53" s="131">
        <f t="shared" ref="AI53" si="406">AI52+AI43</f>
        <v>602639.82999999996</v>
      </c>
      <c r="AJ53" s="79"/>
      <c r="AK53" s="131">
        <f t="shared" ref="AK53" si="407">AK52+AK43</f>
        <v>0</v>
      </c>
      <c r="AL53" s="79"/>
      <c r="AM53" s="131">
        <f t="shared" ref="AM53" si="408">AM52+AM43</f>
        <v>0</v>
      </c>
      <c r="AN53" s="79"/>
      <c r="AO53" s="131">
        <f t="shared" ref="AO53" si="409">AO52+AO43</f>
        <v>264897.74</v>
      </c>
      <c r="AP53" s="79"/>
      <c r="AQ53" s="131">
        <f t="shared" ref="AQ53" si="410">AQ52+AQ43</f>
        <v>27854.76</v>
      </c>
      <c r="AR53" s="79"/>
      <c r="AS53" s="131">
        <f t="shared" ref="AS53" si="411">AS52+AS43</f>
        <v>0</v>
      </c>
      <c r="AT53" s="79"/>
      <c r="AU53" s="131">
        <f t="shared" ref="AU53" si="412">AU52+AU43</f>
        <v>738234.12</v>
      </c>
      <c r="AV53" s="79"/>
      <c r="AW53" s="131">
        <f t="shared" ref="AW53" si="413">AW52+AW43</f>
        <v>84423.33</v>
      </c>
      <c r="AX53" s="79"/>
      <c r="AY53" s="131">
        <f t="shared" ref="AY53" si="414">AY52+AY43</f>
        <v>0</v>
      </c>
      <c r="BA53" s="131">
        <f t="shared" ref="BA53" si="415">BA52+BA43</f>
        <v>957568.37</v>
      </c>
      <c r="BC53" s="131">
        <f t="shared" ref="BC53" si="416">BC52+BC43</f>
        <v>0</v>
      </c>
      <c r="BE53" s="131">
        <f t="shared" ref="BE53" si="417">BE52+BE43</f>
        <v>0</v>
      </c>
      <c r="BG53" s="131">
        <f>BG52+BG43</f>
        <v>1135863.3399999999</v>
      </c>
      <c r="BI53" s="131">
        <f t="shared" ref="BI53" si="418">BI52+BI43</f>
        <v>0</v>
      </c>
      <c r="BK53" s="131">
        <f t="shared" ref="BK53" si="419">BK52+BK43</f>
        <v>0</v>
      </c>
      <c r="BM53" s="131">
        <f>BM52+BM43</f>
        <v>1080892.2</v>
      </c>
      <c r="BO53" s="131">
        <f t="shared" ref="BO53" si="420">BO52+BO43</f>
        <v>67148.98</v>
      </c>
      <c r="BQ53" s="131">
        <f t="shared" ref="BQ53" si="421">BQ52+BQ43</f>
        <v>0</v>
      </c>
      <c r="BS53" s="131">
        <f>BS52+BS43</f>
        <v>267618.81</v>
      </c>
      <c r="BU53" s="131">
        <f t="shared" ref="BU53" si="422">BU52+BU43</f>
        <v>192680.61</v>
      </c>
      <c r="BW53" s="131">
        <f t="shared" ref="BW53" si="423">BW52+BW43</f>
        <v>0</v>
      </c>
      <c r="BY53" s="131">
        <f>BY52+BY43</f>
        <v>5824.91</v>
      </c>
      <c r="CA53" s="131">
        <f t="shared" ref="CA53" si="424">CA52+CA43</f>
        <v>0</v>
      </c>
      <c r="CC53" s="131">
        <f t="shared" ref="CC53" si="425">CC52+CC43</f>
        <v>0</v>
      </c>
    </row>
    <row r="54" spans="1:81" s="61" customFormat="1" ht="16.5" x14ac:dyDescent="0.2">
      <c r="A54" s="94"/>
      <c r="B54" s="110"/>
      <c r="C54" s="64"/>
      <c r="D54" s="65"/>
      <c r="E54" s="77"/>
      <c r="F54" s="74"/>
      <c r="G54" s="78"/>
      <c r="H54" s="107"/>
      <c r="I54" s="79"/>
      <c r="J54" s="96"/>
      <c r="K54" s="79"/>
      <c r="L54" s="79"/>
      <c r="M54" s="96"/>
      <c r="N54" s="79"/>
      <c r="O54" s="96"/>
      <c r="P54" s="101"/>
      <c r="Q54" s="96"/>
      <c r="R54" s="79"/>
      <c r="S54" s="96"/>
      <c r="T54" s="79"/>
      <c r="U54" s="102"/>
      <c r="V54" s="101"/>
      <c r="W54" s="79"/>
      <c r="X54" s="60"/>
      <c r="Y54" s="79"/>
      <c r="Z54" s="60"/>
      <c r="AA54" s="79"/>
      <c r="AB54" s="60"/>
      <c r="AC54" s="23"/>
      <c r="AD54" s="60"/>
      <c r="AE54" s="23"/>
      <c r="AF54" s="60"/>
      <c r="AG54" s="23"/>
      <c r="AH54" s="60"/>
      <c r="AI54" s="23"/>
      <c r="AJ54" s="60"/>
      <c r="AK54" s="23"/>
      <c r="AL54" s="60"/>
      <c r="AM54" s="23"/>
      <c r="AN54" s="60"/>
      <c r="AO54" s="23"/>
      <c r="AP54" s="60"/>
      <c r="AQ54" s="23"/>
      <c r="AR54" s="60"/>
      <c r="AS54" s="23"/>
      <c r="AT54" s="60"/>
      <c r="AU54" s="23"/>
      <c r="AV54" s="60"/>
      <c r="AW54" s="23"/>
      <c r="AX54" s="60"/>
      <c r="AY54" s="23"/>
    </row>
    <row r="55" spans="1:81" s="61" customFormat="1" ht="16.5" x14ac:dyDescent="0.2">
      <c r="A55" s="111">
        <v>4</v>
      </c>
      <c r="B55" s="112"/>
      <c r="C55" s="113" t="s">
        <v>114</v>
      </c>
      <c r="D55" s="119"/>
      <c r="E55" s="115"/>
      <c r="F55" s="120"/>
      <c r="G55" s="117"/>
      <c r="H55" s="118"/>
      <c r="I55" s="79"/>
      <c r="J55" s="96"/>
      <c r="K55" s="79"/>
      <c r="L55" s="79"/>
      <c r="M55" s="96"/>
      <c r="N55" s="79"/>
      <c r="O55" s="96"/>
      <c r="P55" s="101"/>
      <c r="Q55" s="96"/>
      <c r="R55" s="79"/>
      <c r="S55" s="96"/>
      <c r="T55" s="79"/>
      <c r="U55" s="102"/>
      <c r="V55" s="101"/>
      <c r="W55" s="79"/>
      <c r="X55" s="60"/>
      <c r="Y55" s="79"/>
      <c r="Z55" s="60"/>
      <c r="AA55" s="79"/>
      <c r="AB55" s="60"/>
      <c r="AC55" s="23"/>
      <c r="AD55" s="60"/>
      <c r="AE55" s="23"/>
      <c r="AF55" s="60"/>
      <c r="AG55" s="23"/>
      <c r="AH55" s="60"/>
      <c r="AI55" s="23"/>
      <c r="AJ55" s="60"/>
      <c r="AK55" s="23"/>
      <c r="AL55" s="60"/>
      <c r="AM55" s="23"/>
      <c r="AN55" s="60"/>
      <c r="AO55" s="23"/>
      <c r="AP55" s="60"/>
      <c r="AQ55" s="23"/>
      <c r="AR55" s="60"/>
      <c r="AS55" s="23"/>
      <c r="AT55" s="60"/>
      <c r="AU55" s="23"/>
      <c r="AV55" s="60"/>
      <c r="AW55" s="23"/>
      <c r="AX55" s="60"/>
      <c r="AY55" s="23"/>
    </row>
    <row r="56" spans="1:81" s="61" customFormat="1" ht="82.5" x14ac:dyDescent="0.2">
      <c r="A56" s="94">
        <v>4.0999999999999996</v>
      </c>
      <c r="B56" s="110" t="s">
        <v>115</v>
      </c>
      <c r="C56" s="64" t="s">
        <v>116</v>
      </c>
      <c r="D56" s="63" t="s">
        <v>28</v>
      </c>
      <c r="E56" s="77">
        <v>900</v>
      </c>
      <c r="F56" s="75"/>
      <c r="G56" s="78">
        <v>175.74</v>
      </c>
      <c r="H56" s="107">
        <f t="shared" ref="H56:H57" si="426">ROUND(E56*G56,2)</f>
        <v>158166</v>
      </c>
      <c r="I56" s="79">
        <f t="shared" ref="I56:I58" si="427">P56+R56+T56+V56+X56+Z56+AB56+AD56+AF56+AH56+AJ56+AL56+AN56+AP56+AR56+AT56+AV56+AX56+AZ56+BB56+BD56+BF56+BH56+BJ56+BL56+BN56+BP56+BR56+BT56+BV56+BX56+BZ56+CB56</f>
        <v>217.1</v>
      </c>
      <c r="J56" s="96">
        <f t="shared" ref="J56:J58" si="428">ROUND(Q56+S56+U56+W56+Y56+AA56+AC56+AE56+AG56+AI56+AK56+AM56+AO56+AQ56+AS56+AU56+AW56+AY56+BG56+BI56+BK56,2)+BM56+BO56+BQ56+BS56+BU56+BW56+BY56+CA56+CC56+BA56+BC56+BE56</f>
        <v>38153.15</v>
      </c>
      <c r="K56" s="79">
        <f t="shared" si="256"/>
        <v>682.9</v>
      </c>
      <c r="L56" s="79">
        <f t="shared" si="257"/>
        <v>217.1</v>
      </c>
      <c r="M56" s="96">
        <f t="shared" si="258"/>
        <v>38153.15</v>
      </c>
      <c r="N56" s="79">
        <f t="shared" ref="N56:N57" si="429">E56-I56</f>
        <v>682.9</v>
      </c>
      <c r="O56" s="96">
        <f t="shared" ref="O56:O57" si="430">H56-J56</f>
        <v>120012.85</v>
      </c>
      <c r="P56" s="101"/>
      <c r="Q56" s="96">
        <f t="shared" ref="Q56:Q57" si="431">ROUND(P56*G56,2)</f>
        <v>0</v>
      </c>
      <c r="R56" s="79"/>
      <c r="S56" s="96">
        <f t="shared" ref="S56:S57" si="432">ROUND(R56*G56,2)</f>
        <v>0</v>
      </c>
      <c r="T56" s="79"/>
      <c r="U56" s="102">
        <f t="shared" ref="U56:U57" si="433">ROUND(T56*G56,2)</f>
        <v>0</v>
      </c>
      <c r="V56" s="101"/>
      <c r="W56" s="79">
        <f t="shared" ref="W56:W57" si="434">ROUND(V56*G56,2)</f>
        <v>0</v>
      </c>
      <c r="X56" s="60"/>
      <c r="Y56" s="79">
        <f t="shared" ref="Y56:Y57" si="435">ROUND(X56*G56,2)</f>
        <v>0</v>
      </c>
      <c r="Z56" s="60"/>
      <c r="AA56" s="79">
        <f t="shared" ref="AA56:AA57" si="436">ROUND(Z56*G56,2)</f>
        <v>0</v>
      </c>
      <c r="AB56" s="60"/>
      <c r="AC56" s="23">
        <f t="shared" ref="AC56:AC57" si="437">ROUND(AB56*G56,2)</f>
        <v>0</v>
      </c>
      <c r="AD56" s="60"/>
      <c r="AE56" s="23">
        <f t="shared" ref="AE56:AE57" si="438">ROUND(AD56*G56,2)</f>
        <v>0</v>
      </c>
      <c r="AF56" s="60"/>
      <c r="AG56" s="23">
        <f t="shared" ref="AG56:AG57" si="439">ROUND(AF56*G56,2)</f>
        <v>0</v>
      </c>
      <c r="AH56" s="60"/>
      <c r="AI56" s="23">
        <f t="shared" ref="AI56:AI68" si="440">ROUND(AH56*G56,2)</f>
        <v>0</v>
      </c>
      <c r="AJ56" s="60"/>
      <c r="AK56" s="23">
        <f t="shared" ref="AK56:AK68" si="441">ROUND(AJ56*G56,2)</f>
        <v>0</v>
      </c>
      <c r="AL56" s="60"/>
      <c r="AM56" s="23">
        <f t="shared" ref="AM56:AM68" si="442">ROUND(AL56*G56,2)</f>
        <v>0</v>
      </c>
      <c r="AN56" s="60"/>
      <c r="AO56" s="23">
        <f t="shared" ref="AO56:AO58" si="443">ROUND(AN56*G56,2)</f>
        <v>0</v>
      </c>
      <c r="AP56" s="60"/>
      <c r="AQ56" s="23">
        <f t="shared" ref="AQ56:AQ58" si="444">ROUND(AP56*G56,2)</f>
        <v>0</v>
      </c>
      <c r="AR56" s="60"/>
      <c r="AS56" s="23">
        <f t="shared" ref="AS56:AS58" si="445">ROUND(AR56*G56,2)</f>
        <v>0</v>
      </c>
      <c r="AT56" s="60"/>
      <c r="AU56" s="23">
        <f t="shared" ref="AU56:AU58" si="446">ROUND(AT56*G56,2)</f>
        <v>0</v>
      </c>
      <c r="AV56" s="60"/>
      <c r="AW56" s="23">
        <f t="shared" ref="AW56:AW58" si="447">ROUND(AV56*G56,2)</f>
        <v>0</v>
      </c>
      <c r="AX56" s="60"/>
      <c r="AY56" s="23">
        <f t="shared" ref="AY56:AY58" si="448">ROUND(AX56*G56,2)</f>
        <v>0</v>
      </c>
      <c r="BA56" s="23">
        <f t="shared" ref="BA56:BA58" si="449">ROUND(AZ56*G56,2)</f>
        <v>0</v>
      </c>
      <c r="BC56" s="23">
        <f t="shared" ref="BC56:BC58" si="450">ROUND(BB56*G56,2)</f>
        <v>0</v>
      </c>
      <c r="BE56" s="23">
        <f t="shared" ref="BE56:BE58" si="451">ROUND(BD56*G56,2)</f>
        <v>0</v>
      </c>
      <c r="BG56" s="23">
        <f t="shared" ref="BG56:BG58" si="452">ROUND(BF56*G56,2)</f>
        <v>0</v>
      </c>
      <c r="BI56" s="23">
        <f t="shared" ref="BI56:BI58" si="453">ROUND(BH56*G56,2)</f>
        <v>0</v>
      </c>
      <c r="BK56" s="23">
        <f t="shared" ref="BK56:BK58" si="454">ROUND(BJ56*G56,2)</f>
        <v>0</v>
      </c>
      <c r="BM56" s="23">
        <f t="shared" ref="BM56:BM58" si="455">ROUND(BL56*G56,2)</f>
        <v>0</v>
      </c>
      <c r="BO56" s="23">
        <f t="shared" ref="BO56:BO58" si="456">ROUND(BN56*G56,2)</f>
        <v>0</v>
      </c>
      <c r="BQ56" s="23">
        <f t="shared" ref="BQ56:BQ58" si="457">ROUND(BP56*G56,2)</f>
        <v>0</v>
      </c>
      <c r="BR56" s="61">
        <v>217.1</v>
      </c>
      <c r="BS56" s="23">
        <f t="shared" ref="BS56:BS58" si="458">ROUND(BR56*G56,2)</f>
        <v>38153.15</v>
      </c>
      <c r="BU56" s="23">
        <f t="shared" ref="BU56:BU58" si="459">ROUND(BT56*G56,2)</f>
        <v>0</v>
      </c>
      <c r="BW56" s="23">
        <f t="shared" ref="BW56:BW58" si="460">ROUND(BV56*G56,2)</f>
        <v>0</v>
      </c>
      <c r="BY56" s="23">
        <f t="shared" ref="BY56:BY58" si="461">ROUND(BX56*G56,2)</f>
        <v>0</v>
      </c>
      <c r="CA56" s="23">
        <f t="shared" ref="CA56:CA58" si="462">ROUND(BZ56*G56,2)</f>
        <v>0</v>
      </c>
      <c r="CC56" s="23">
        <f t="shared" ref="CC56:CC58" si="463">ROUND(CB56*G56,2)</f>
        <v>0</v>
      </c>
    </row>
    <row r="57" spans="1:81" s="61" customFormat="1" ht="66.75" thickBot="1" x14ac:dyDescent="0.25">
      <c r="A57" s="94">
        <v>4.2</v>
      </c>
      <c r="B57" s="110" t="s">
        <v>117</v>
      </c>
      <c r="C57" s="64" t="s">
        <v>118</v>
      </c>
      <c r="D57" s="65" t="s">
        <v>40</v>
      </c>
      <c r="E57" s="77">
        <v>450</v>
      </c>
      <c r="F57" s="74"/>
      <c r="G57" s="78">
        <v>205.75</v>
      </c>
      <c r="H57" s="107">
        <f t="shared" si="426"/>
        <v>92587.5</v>
      </c>
      <c r="I57" s="79">
        <f t="shared" si="427"/>
        <v>117.35</v>
      </c>
      <c r="J57" s="96">
        <f t="shared" si="428"/>
        <v>24144.76</v>
      </c>
      <c r="K57" s="79">
        <f t="shared" si="256"/>
        <v>332.65</v>
      </c>
      <c r="L57" s="79">
        <f t="shared" si="257"/>
        <v>117.35</v>
      </c>
      <c r="M57" s="96">
        <f t="shared" si="258"/>
        <v>24144.76</v>
      </c>
      <c r="N57" s="79">
        <f t="shared" si="429"/>
        <v>332.65</v>
      </c>
      <c r="O57" s="96">
        <f t="shared" si="430"/>
        <v>68442.740000000005</v>
      </c>
      <c r="P57" s="101"/>
      <c r="Q57" s="96">
        <f t="shared" si="431"/>
        <v>0</v>
      </c>
      <c r="R57" s="79"/>
      <c r="S57" s="96">
        <f t="shared" si="432"/>
        <v>0</v>
      </c>
      <c r="T57" s="79"/>
      <c r="U57" s="102">
        <f t="shared" si="433"/>
        <v>0</v>
      </c>
      <c r="V57" s="101"/>
      <c r="W57" s="79">
        <f t="shared" si="434"/>
        <v>0</v>
      </c>
      <c r="X57" s="60"/>
      <c r="Y57" s="79">
        <f t="shared" si="435"/>
        <v>0</v>
      </c>
      <c r="Z57" s="60"/>
      <c r="AA57" s="79">
        <f t="shared" si="436"/>
        <v>0</v>
      </c>
      <c r="AB57" s="60"/>
      <c r="AC57" s="23">
        <f t="shared" si="437"/>
        <v>0</v>
      </c>
      <c r="AD57" s="60"/>
      <c r="AE57" s="23">
        <f t="shared" si="438"/>
        <v>0</v>
      </c>
      <c r="AF57" s="60"/>
      <c r="AG57" s="23">
        <f t="shared" si="439"/>
        <v>0</v>
      </c>
      <c r="AH57" s="60"/>
      <c r="AI57" s="23">
        <f t="shared" si="440"/>
        <v>0</v>
      </c>
      <c r="AJ57" s="60"/>
      <c r="AK57" s="23">
        <f t="shared" si="441"/>
        <v>0</v>
      </c>
      <c r="AL57" s="60"/>
      <c r="AM57" s="23">
        <f t="shared" si="442"/>
        <v>0</v>
      </c>
      <c r="AN57" s="60"/>
      <c r="AO57" s="23">
        <f t="shared" si="443"/>
        <v>0</v>
      </c>
      <c r="AP57" s="60"/>
      <c r="AQ57" s="23">
        <f t="shared" si="444"/>
        <v>0</v>
      </c>
      <c r="AR57" s="60"/>
      <c r="AS57" s="23">
        <f t="shared" si="445"/>
        <v>0</v>
      </c>
      <c r="AT57" s="60"/>
      <c r="AU57" s="23">
        <f t="shared" si="446"/>
        <v>0</v>
      </c>
      <c r="AV57" s="60"/>
      <c r="AW57" s="23">
        <f t="shared" si="447"/>
        <v>0</v>
      </c>
      <c r="AX57" s="60"/>
      <c r="AY57" s="23">
        <f t="shared" si="448"/>
        <v>0</v>
      </c>
      <c r="BA57" s="23">
        <f t="shared" si="449"/>
        <v>0</v>
      </c>
      <c r="BC57" s="23">
        <f t="shared" si="450"/>
        <v>0</v>
      </c>
      <c r="BE57" s="23">
        <f t="shared" si="451"/>
        <v>0</v>
      </c>
      <c r="BG57" s="23">
        <f t="shared" si="452"/>
        <v>0</v>
      </c>
      <c r="BI57" s="23">
        <f t="shared" si="453"/>
        <v>0</v>
      </c>
      <c r="BK57" s="23">
        <f t="shared" si="454"/>
        <v>0</v>
      </c>
      <c r="BM57" s="23">
        <f t="shared" si="455"/>
        <v>0</v>
      </c>
      <c r="BO57" s="23">
        <f t="shared" si="456"/>
        <v>0</v>
      </c>
      <c r="BQ57" s="23">
        <f t="shared" si="457"/>
        <v>0</v>
      </c>
      <c r="BR57" s="61">
        <v>117.35</v>
      </c>
      <c r="BS57" s="23">
        <f t="shared" si="458"/>
        <v>24144.76</v>
      </c>
      <c r="BU57" s="23">
        <f t="shared" si="459"/>
        <v>0</v>
      </c>
      <c r="BW57" s="23">
        <f t="shared" si="460"/>
        <v>0</v>
      </c>
      <c r="BY57" s="23">
        <f t="shared" si="461"/>
        <v>0</v>
      </c>
      <c r="CA57" s="23">
        <f t="shared" si="462"/>
        <v>0</v>
      </c>
      <c r="CC57" s="23">
        <f t="shared" si="463"/>
        <v>0</v>
      </c>
    </row>
    <row r="58" spans="1:81" s="8" customFormat="1" ht="49.5" x14ac:dyDescent="0.2">
      <c r="A58" s="94">
        <v>4.3</v>
      </c>
      <c r="B58" s="110" t="s">
        <v>119</v>
      </c>
      <c r="C58" s="64" t="s">
        <v>120</v>
      </c>
      <c r="D58" s="65" t="s">
        <v>40</v>
      </c>
      <c r="E58" s="77">
        <v>335</v>
      </c>
      <c r="F58" s="74"/>
      <c r="G58" s="78">
        <v>39.159999999999997</v>
      </c>
      <c r="H58" s="107">
        <f>ROUND(E58*G58,2)</f>
        <v>13118.6</v>
      </c>
      <c r="I58" s="79">
        <f t="shared" si="427"/>
        <v>0</v>
      </c>
      <c r="J58" s="96">
        <f t="shared" si="428"/>
        <v>0</v>
      </c>
      <c r="K58" s="79">
        <f t="shared" si="256"/>
        <v>335</v>
      </c>
      <c r="L58" s="79">
        <f t="shared" si="257"/>
        <v>0</v>
      </c>
      <c r="M58" s="96">
        <f t="shared" si="258"/>
        <v>0</v>
      </c>
      <c r="N58" s="79">
        <f>E58-I58</f>
        <v>335</v>
      </c>
      <c r="O58" s="96">
        <f>H58-J58</f>
        <v>13118.6</v>
      </c>
      <c r="P58" s="97"/>
      <c r="Q58" s="98">
        <f>ROUND(P58*G58,2)</f>
        <v>0</v>
      </c>
      <c r="R58" s="99"/>
      <c r="S58" s="98">
        <f>ROUND(R58*G58,2)</f>
        <v>0</v>
      </c>
      <c r="T58" s="99"/>
      <c r="U58" s="100">
        <f>ROUND(T58*G58,2)</f>
        <v>0</v>
      </c>
      <c r="V58" s="108"/>
      <c r="W58" s="79">
        <f>ROUND(V58*G58,2)</f>
        <v>0</v>
      </c>
      <c r="X58" s="23"/>
      <c r="Y58" s="79">
        <f>ROUND(X58*G58,2)</f>
        <v>0</v>
      </c>
      <c r="Z58" s="23"/>
      <c r="AA58" s="79">
        <f>ROUND(Z58*G58,2)</f>
        <v>0</v>
      </c>
      <c r="AB58" s="23"/>
      <c r="AC58" s="23">
        <f>ROUND(AB58*G58,2)</f>
        <v>0</v>
      </c>
      <c r="AD58" s="23"/>
      <c r="AE58" s="23">
        <f>ROUND(AD58*G58,2)</f>
        <v>0</v>
      </c>
      <c r="AF58" s="23"/>
      <c r="AG58" s="23">
        <f>ROUND(AF58*G58,2)</f>
        <v>0</v>
      </c>
      <c r="AH58" s="60"/>
      <c r="AI58" s="23">
        <f t="shared" si="440"/>
        <v>0</v>
      </c>
      <c r="AJ58" s="60"/>
      <c r="AK58" s="23">
        <f t="shared" si="441"/>
        <v>0</v>
      </c>
      <c r="AL58" s="60"/>
      <c r="AM58" s="23">
        <f t="shared" si="442"/>
        <v>0</v>
      </c>
      <c r="AN58" s="60"/>
      <c r="AO58" s="23">
        <f t="shared" si="443"/>
        <v>0</v>
      </c>
      <c r="AP58" s="60"/>
      <c r="AQ58" s="23">
        <f t="shared" si="444"/>
        <v>0</v>
      </c>
      <c r="AR58" s="60"/>
      <c r="AS58" s="23">
        <f t="shared" si="445"/>
        <v>0</v>
      </c>
      <c r="AT58" s="60"/>
      <c r="AU58" s="23">
        <f t="shared" si="446"/>
        <v>0</v>
      </c>
      <c r="AV58" s="60"/>
      <c r="AW58" s="23">
        <f t="shared" si="447"/>
        <v>0</v>
      </c>
      <c r="AX58" s="60"/>
      <c r="AY58" s="23">
        <f t="shared" si="448"/>
        <v>0</v>
      </c>
      <c r="BA58" s="23">
        <f t="shared" si="449"/>
        <v>0</v>
      </c>
      <c r="BC58" s="23">
        <f t="shared" si="450"/>
        <v>0</v>
      </c>
      <c r="BE58" s="23">
        <f t="shared" si="451"/>
        <v>0</v>
      </c>
      <c r="BG58" s="23">
        <f t="shared" si="452"/>
        <v>0</v>
      </c>
      <c r="BI58" s="23">
        <f t="shared" si="453"/>
        <v>0</v>
      </c>
      <c r="BK58" s="23">
        <f t="shared" si="454"/>
        <v>0</v>
      </c>
      <c r="BM58" s="23">
        <f t="shared" si="455"/>
        <v>0</v>
      </c>
      <c r="BO58" s="23">
        <f t="shared" si="456"/>
        <v>0</v>
      </c>
      <c r="BQ58" s="23">
        <f t="shared" si="457"/>
        <v>0</v>
      </c>
      <c r="BR58" s="61"/>
      <c r="BS58" s="23">
        <f t="shared" si="458"/>
        <v>0</v>
      </c>
      <c r="BT58" s="61"/>
      <c r="BU58" s="23">
        <f t="shared" si="459"/>
        <v>0</v>
      </c>
      <c r="BV58" s="61"/>
      <c r="BW58" s="23">
        <f t="shared" si="460"/>
        <v>0</v>
      </c>
      <c r="BX58" s="61"/>
      <c r="BY58" s="23">
        <f t="shared" si="461"/>
        <v>0</v>
      </c>
      <c r="BZ58" s="61"/>
      <c r="CA58" s="23">
        <f t="shared" si="462"/>
        <v>0</v>
      </c>
      <c r="CB58" s="61"/>
      <c r="CC58" s="23">
        <f t="shared" si="463"/>
        <v>0</v>
      </c>
    </row>
    <row r="59" spans="1:81" s="61" customFormat="1" ht="16.5" x14ac:dyDescent="0.2">
      <c r="A59" s="94"/>
      <c r="B59" s="110"/>
      <c r="C59" s="64"/>
      <c r="D59" s="63"/>
      <c r="E59" s="77"/>
      <c r="F59" s="75"/>
      <c r="G59" s="78"/>
      <c r="H59" s="131">
        <f>SUM(H56:H58)</f>
        <v>263872.09999999998</v>
      </c>
      <c r="I59" s="79"/>
      <c r="J59" s="131">
        <f>SUM(J56:J58)</f>
        <v>62297.91</v>
      </c>
      <c r="K59" s="79"/>
      <c r="L59" s="79"/>
      <c r="M59" s="131">
        <f>SUM(M56:M58)</f>
        <v>62297.91</v>
      </c>
      <c r="N59" s="79"/>
      <c r="O59" s="131">
        <f>SUM(O56:O58)</f>
        <v>201574.19000000003</v>
      </c>
      <c r="P59" s="79"/>
      <c r="Q59" s="131">
        <f t="shared" ref="Q59" si="464">SUM(Q56:Q58)</f>
        <v>0</v>
      </c>
      <c r="R59" s="79"/>
      <c r="S59" s="131">
        <f t="shared" ref="S59" si="465">SUM(S56:S58)</f>
        <v>0</v>
      </c>
      <c r="T59" s="79"/>
      <c r="U59" s="131">
        <f t="shared" ref="U59" si="466">SUM(U56:U58)</f>
        <v>0</v>
      </c>
      <c r="V59" s="79"/>
      <c r="W59" s="131">
        <f t="shared" ref="W59" si="467">SUM(W56:W58)</f>
        <v>0</v>
      </c>
      <c r="X59" s="79"/>
      <c r="Y59" s="131">
        <f t="shared" ref="Y59" si="468">SUM(Y56:Y58)</f>
        <v>0</v>
      </c>
      <c r="Z59" s="79"/>
      <c r="AA59" s="131">
        <f t="shared" ref="AA59" si="469">SUM(AA56:AA58)</f>
        <v>0</v>
      </c>
      <c r="AB59" s="79"/>
      <c r="AC59" s="131">
        <f t="shared" ref="AC59" si="470">SUM(AC56:AC58)</f>
        <v>0</v>
      </c>
      <c r="AD59" s="79"/>
      <c r="AE59" s="131">
        <f t="shared" ref="AE59" si="471">SUM(AE56:AE58)</f>
        <v>0</v>
      </c>
      <c r="AF59" s="79"/>
      <c r="AG59" s="131">
        <f t="shared" ref="AG59" si="472">SUM(AG56:AG58)</f>
        <v>0</v>
      </c>
      <c r="AH59" s="79"/>
      <c r="AI59" s="131">
        <f t="shared" ref="AI59" si="473">SUM(AI56:AI58)</f>
        <v>0</v>
      </c>
      <c r="AJ59" s="79"/>
      <c r="AK59" s="131">
        <f t="shared" ref="AK59" si="474">SUM(AK56:AK58)</f>
        <v>0</v>
      </c>
      <c r="AL59" s="79"/>
      <c r="AM59" s="131">
        <f t="shared" ref="AM59" si="475">SUM(AM56:AM58)</f>
        <v>0</v>
      </c>
      <c r="AN59" s="79"/>
      <c r="AO59" s="131">
        <f t="shared" ref="AO59" si="476">SUM(AO56:AO58)</f>
        <v>0</v>
      </c>
      <c r="AP59" s="79"/>
      <c r="AQ59" s="131">
        <f t="shared" ref="AQ59" si="477">SUM(AQ56:AQ58)</f>
        <v>0</v>
      </c>
      <c r="AR59" s="79"/>
      <c r="AS59" s="131">
        <f t="shared" ref="AS59" si="478">SUM(AS56:AS58)</f>
        <v>0</v>
      </c>
      <c r="AT59" s="79"/>
      <c r="AU59" s="131">
        <f t="shared" ref="AU59" si="479">SUM(AU56:AU58)</f>
        <v>0</v>
      </c>
      <c r="AV59" s="79"/>
      <c r="AW59" s="131">
        <f t="shared" ref="AW59" si="480">SUM(AW56:AW58)</f>
        <v>0</v>
      </c>
      <c r="AX59" s="79"/>
      <c r="AY59" s="131">
        <f t="shared" ref="AY59" si="481">SUM(AY56:AY58)</f>
        <v>0</v>
      </c>
      <c r="BA59" s="131">
        <f t="shared" ref="BA59" si="482">SUM(BA56:BA58)</f>
        <v>0</v>
      </c>
      <c r="BC59" s="131">
        <f t="shared" ref="BC59" si="483">SUM(BC56:BC58)</f>
        <v>0</v>
      </c>
      <c r="BE59" s="131">
        <f t="shared" ref="BE59" si="484">SUM(BE56:BE58)</f>
        <v>0</v>
      </c>
      <c r="BG59" s="131">
        <f t="shared" ref="BG59" si="485">SUM(BG56:BG58)</f>
        <v>0</v>
      </c>
      <c r="BI59" s="131">
        <f t="shared" ref="BI59" si="486">SUM(BI56:BI58)</f>
        <v>0</v>
      </c>
      <c r="BK59" s="131">
        <f t="shared" ref="BK59" si="487">SUM(BK56:BK58)</f>
        <v>0</v>
      </c>
      <c r="BM59" s="131">
        <f t="shared" ref="BM59" si="488">SUM(BM56:BM58)</f>
        <v>0</v>
      </c>
      <c r="BO59" s="131">
        <f t="shared" ref="BO59" si="489">SUM(BO56:BO58)</f>
        <v>0</v>
      </c>
      <c r="BQ59" s="131">
        <f t="shared" ref="BQ59" si="490">SUM(BQ56:BQ58)</f>
        <v>0</v>
      </c>
      <c r="BS59" s="131">
        <f t="shared" ref="BS59" si="491">SUM(BS56:BS58)</f>
        <v>62297.91</v>
      </c>
      <c r="BU59" s="131">
        <f t="shared" ref="BU59" si="492">SUM(BU56:BU58)</f>
        <v>0</v>
      </c>
      <c r="BW59" s="131">
        <f t="shared" ref="BW59" si="493">SUM(BW56:BW58)</f>
        <v>0</v>
      </c>
      <c r="BY59" s="131">
        <f t="shared" ref="BY59" si="494">SUM(BY56:BY58)</f>
        <v>0</v>
      </c>
      <c r="CA59" s="131">
        <f t="shared" ref="CA59" si="495">SUM(CA56:CA58)</f>
        <v>0</v>
      </c>
      <c r="CC59" s="131">
        <f t="shared" ref="CC59" si="496">SUM(CC56:CC58)</f>
        <v>0</v>
      </c>
    </row>
    <row r="60" spans="1:81" s="61" customFormat="1" ht="16.5" x14ac:dyDescent="0.2">
      <c r="A60" s="111">
        <v>5</v>
      </c>
      <c r="B60" s="112"/>
      <c r="C60" s="113" t="s">
        <v>121</v>
      </c>
      <c r="D60" s="119"/>
      <c r="E60" s="115"/>
      <c r="F60" s="120"/>
      <c r="G60" s="117"/>
      <c r="H60" s="118"/>
      <c r="I60" s="79"/>
      <c r="J60" s="96"/>
      <c r="K60" s="79"/>
      <c r="L60" s="79"/>
      <c r="M60" s="96"/>
      <c r="N60" s="79"/>
      <c r="O60" s="96"/>
      <c r="P60" s="101"/>
      <c r="Q60" s="96"/>
      <c r="R60" s="79"/>
      <c r="S60" s="96"/>
      <c r="T60" s="79"/>
      <c r="U60" s="102"/>
      <c r="V60" s="101"/>
      <c r="W60" s="79"/>
      <c r="X60" s="60"/>
      <c r="Y60" s="79"/>
      <c r="Z60" s="60"/>
      <c r="AA60" s="79"/>
      <c r="AB60" s="60"/>
      <c r="AC60" s="23"/>
      <c r="AD60" s="60"/>
      <c r="AE60" s="23"/>
      <c r="AF60" s="60"/>
      <c r="AG60" s="23"/>
      <c r="AH60" s="60"/>
      <c r="AI60" s="23">
        <f t="shared" si="440"/>
        <v>0</v>
      </c>
      <c r="AJ60" s="60"/>
      <c r="AK60" s="23">
        <f t="shared" si="441"/>
        <v>0</v>
      </c>
      <c r="AL60" s="60"/>
      <c r="AM60" s="23">
        <f t="shared" si="442"/>
        <v>0</v>
      </c>
      <c r="AN60" s="60"/>
      <c r="AO60" s="23">
        <f t="shared" ref="AO60:AO68" si="497">ROUND(AN60*G60,2)</f>
        <v>0</v>
      </c>
      <c r="AP60" s="60"/>
      <c r="AQ60" s="23">
        <f t="shared" ref="AQ60:AQ68" si="498">ROUND(AP60*G60,2)</f>
        <v>0</v>
      </c>
      <c r="AR60" s="60"/>
      <c r="AS60" s="23">
        <f t="shared" ref="AS60:AS68" si="499">ROUND(AR60*G60,2)</f>
        <v>0</v>
      </c>
      <c r="AT60" s="60"/>
      <c r="AU60" s="23">
        <f t="shared" ref="AU60:AU68" si="500">ROUND(AT60*G60,2)</f>
        <v>0</v>
      </c>
      <c r="AV60" s="60"/>
      <c r="AW60" s="23">
        <f t="shared" ref="AW60:AW68" si="501">ROUND(AV60*G60,2)</f>
        <v>0</v>
      </c>
      <c r="AX60" s="60"/>
      <c r="AY60" s="23">
        <f t="shared" ref="AY60:AY68" si="502">ROUND(AX60*G60,2)</f>
        <v>0</v>
      </c>
    </row>
    <row r="61" spans="1:81" s="61" customFormat="1" ht="16.5" x14ac:dyDescent="0.2">
      <c r="A61" s="94"/>
      <c r="B61" s="110"/>
      <c r="C61" s="64" t="s">
        <v>122</v>
      </c>
      <c r="D61" s="65"/>
      <c r="E61" s="77"/>
      <c r="F61" s="74"/>
      <c r="G61" s="78"/>
      <c r="H61" s="107"/>
      <c r="I61" s="79"/>
      <c r="J61" s="96"/>
      <c r="K61" s="79"/>
      <c r="L61" s="79"/>
      <c r="M61" s="96"/>
      <c r="N61" s="79"/>
      <c r="O61" s="96"/>
      <c r="P61" s="101"/>
      <c r="Q61" s="96"/>
      <c r="R61" s="79"/>
      <c r="S61" s="96"/>
      <c r="T61" s="79"/>
      <c r="U61" s="102"/>
      <c r="V61" s="101"/>
      <c r="W61" s="79"/>
      <c r="X61" s="60"/>
      <c r="Y61" s="79"/>
      <c r="Z61" s="60"/>
      <c r="AA61" s="79"/>
      <c r="AB61" s="60"/>
      <c r="AC61" s="23"/>
      <c r="AD61" s="60"/>
      <c r="AE61" s="23"/>
      <c r="AF61" s="60"/>
      <c r="AG61" s="23"/>
      <c r="AH61" s="60"/>
      <c r="AI61" s="23">
        <f t="shared" si="440"/>
        <v>0</v>
      </c>
      <c r="AJ61" s="60"/>
      <c r="AK61" s="23">
        <f t="shared" si="441"/>
        <v>0</v>
      </c>
      <c r="AL61" s="60"/>
      <c r="AM61" s="23">
        <f t="shared" si="442"/>
        <v>0</v>
      </c>
      <c r="AN61" s="60"/>
      <c r="AO61" s="23">
        <f t="shared" si="497"/>
        <v>0</v>
      </c>
      <c r="AP61" s="60"/>
      <c r="AQ61" s="23">
        <f t="shared" si="498"/>
        <v>0</v>
      </c>
      <c r="AR61" s="60"/>
      <c r="AS61" s="23">
        <f t="shared" si="499"/>
        <v>0</v>
      </c>
      <c r="AT61" s="60"/>
      <c r="AU61" s="23">
        <f t="shared" si="500"/>
        <v>0</v>
      </c>
      <c r="AV61" s="60"/>
      <c r="AW61" s="23">
        <f t="shared" si="501"/>
        <v>0</v>
      </c>
      <c r="AX61" s="60"/>
      <c r="AY61" s="23">
        <f t="shared" si="502"/>
        <v>0</v>
      </c>
    </row>
    <row r="62" spans="1:81" s="61" customFormat="1" ht="49.5" x14ac:dyDescent="0.2">
      <c r="A62" s="94">
        <v>5.0999999999999996</v>
      </c>
      <c r="B62" s="110" t="s">
        <v>90</v>
      </c>
      <c r="C62" s="64" t="s">
        <v>123</v>
      </c>
      <c r="D62" s="63" t="s">
        <v>29</v>
      </c>
      <c r="E62" s="77">
        <v>200</v>
      </c>
      <c r="F62" s="75"/>
      <c r="G62" s="78">
        <v>44.02</v>
      </c>
      <c r="H62" s="107">
        <f t="shared" ref="H62:H64" si="503">ROUND(E62*G62,2)</f>
        <v>8804</v>
      </c>
      <c r="I62" s="79">
        <f t="shared" ref="I62:I68" si="504">P62+R62+T62+V62+X62+Z62+AB62+AD62+AF62+AH62+AJ62+AL62+AN62+AP62+AR62+AT62+AV62+AX62+AZ62+BB62+BD62+BF62+BH62+BJ62+BL62+BN62+BP62+BR62+BT62+BV62+BX62+BZ62+CB62</f>
        <v>0</v>
      </c>
      <c r="J62" s="96">
        <f t="shared" ref="J62:J68" si="505">ROUND(Q62+S62+U62+W62+Y62+AA62+AC62+AE62+AG62+AI62+AK62+AM62+AO62+AQ62+AS62+AU62+AW62+AY62+BG62+BI62+BK62,2)+BM62+BO62+BQ62+BS62+BU62+BW62+BY62+CA62+CC62+BA62+BC62+BE62</f>
        <v>0</v>
      </c>
      <c r="K62" s="79">
        <f t="shared" si="256"/>
        <v>200</v>
      </c>
      <c r="L62" s="79">
        <f t="shared" si="257"/>
        <v>0</v>
      </c>
      <c r="M62" s="96">
        <f t="shared" si="258"/>
        <v>0</v>
      </c>
      <c r="N62" s="79">
        <f t="shared" ref="N62:N64" si="506">E62-I62</f>
        <v>200</v>
      </c>
      <c r="O62" s="96">
        <f t="shared" ref="O62:O64" si="507">H62-J62</f>
        <v>8804</v>
      </c>
      <c r="P62" s="101"/>
      <c r="Q62" s="96">
        <f t="shared" ref="Q62:Q64" si="508">ROUND(P62*G62,2)</f>
        <v>0</v>
      </c>
      <c r="R62" s="79"/>
      <c r="S62" s="96">
        <f t="shared" ref="S62:S64" si="509">ROUND(R62*G62,2)</f>
        <v>0</v>
      </c>
      <c r="T62" s="79"/>
      <c r="U62" s="102">
        <f t="shared" ref="U62:U64" si="510">ROUND(T62*G62,2)</f>
        <v>0</v>
      </c>
      <c r="V62" s="101"/>
      <c r="W62" s="79">
        <f t="shared" ref="W62:W64" si="511">ROUND(V62*G62,2)</f>
        <v>0</v>
      </c>
      <c r="X62" s="60"/>
      <c r="Y62" s="79">
        <f t="shared" ref="Y62:Y64" si="512">ROUND(X62*G62,2)</f>
        <v>0</v>
      </c>
      <c r="Z62" s="60"/>
      <c r="AA62" s="79">
        <f t="shared" ref="AA62:AA64" si="513">ROUND(Z62*G62,2)</f>
        <v>0</v>
      </c>
      <c r="AB62" s="60"/>
      <c r="AC62" s="23">
        <f t="shared" ref="AC62:AC64" si="514">ROUND(AB62*G62,2)</f>
        <v>0</v>
      </c>
      <c r="AD62" s="60"/>
      <c r="AE62" s="23">
        <f t="shared" ref="AE62:AE64" si="515">ROUND(AD62*G62,2)</f>
        <v>0</v>
      </c>
      <c r="AF62" s="60"/>
      <c r="AG62" s="23">
        <f t="shared" ref="AG62:AG64" si="516">ROUND(AF62*G62,2)</f>
        <v>0</v>
      </c>
      <c r="AH62" s="60"/>
      <c r="AI62" s="23">
        <f t="shared" si="440"/>
        <v>0</v>
      </c>
      <c r="AJ62" s="60"/>
      <c r="AK62" s="23">
        <f t="shared" si="441"/>
        <v>0</v>
      </c>
      <c r="AL62" s="60"/>
      <c r="AM62" s="23">
        <f t="shared" si="442"/>
        <v>0</v>
      </c>
      <c r="AN62" s="60"/>
      <c r="AO62" s="23">
        <f t="shared" si="497"/>
        <v>0</v>
      </c>
      <c r="AP62" s="60"/>
      <c r="AQ62" s="23">
        <f t="shared" si="498"/>
        <v>0</v>
      </c>
      <c r="AR62" s="60"/>
      <c r="AS62" s="23">
        <f t="shared" si="499"/>
        <v>0</v>
      </c>
      <c r="AT62" s="60"/>
      <c r="AU62" s="23">
        <f t="shared" si="500"/>
        <v>0</v>
      </c>
      <c r="AV62" s="60"/>
      <c r="AW62" s="23">
        <f t="shared" si="501"/>
        <v>0</v>
      </c>
      <c r="AX62" s="60"/>
      <c r="AY62" s="23">
        <f t="shared" si="502"/>
        <v>0</v>
      </c>
      <c r="BA62" s="23">
        <f t="shared" ref="BA62:BA68" si="517">ROUND(AZ62*G62,2)</f>
        <v>0</v>
      </c>
      <c r="BC62" s="23">
        <f t="shared" ref="BC62:BC68" si="518">ROUND(BB62*G62,2)</f>
        <v>0</v>
      </c>
      <c r="BE62" s="23">
        <f t="shared" ref="BE62:BE68" si="519">ROUND(BD62*G62,2)</f>
        <v>0</v>
      </c>
      <c r="BG62" s="23">
        <f t="shared" ref="BG62:BG68" si="520">ROUND(BF62*G62,2)</f>
        <v>0</v>
      </c>
      <c r="BI62" s="23">
        <f t="shared" ref="BI62:BI68" si="521">ROUND(BH62*G62,2)</f>
        <v>0</v>
      </c>
      <c r="BK62" s="23">
        <f t="shared" ref="BK62:BK68" si="522">ROUND(BJ62*G62,2)</f>
        <v>0</v>
      </c>
      <c r="BM62" s="23">
        <f t="shared" ref="BM62:BM68" si="523">ROUND(BL62*G62,2)</f>
        <v>0</v>
      </c>
      <c r="BO62" s="23">
        <f t="shared" ref="BO62:BO68" si="524">ROUND(BN62*G62,2)</f>
        <v>0</v>
      </c>
      <c r="BQ62" s="23">
        <f t="shared" ref="BQ62:BQ68" si="525">ROUND(BP62*G62,2)</f>
        <v>0</v>
      </c>
      <c r="BS62" s="23">
        <f t="shared" ref="BS62:BS68" si="526">ROUND(BR62*G62,2)</f>
        <v>0</v>
      </c>
      <c r="BU62" s="23">
        <f t="shared" ref="BU62:BU68" si="527">ROUND(BT62*G62,2)</f>
        <v>0</v>
      </c>
      <c r="BW62" s="23">
        <f t="shared" ref="BW62:BW68" si="528">ROUND(BV62*G62,2)</f>
        <v>0</v>
      </c>
      <c r="BY62" s="23">
        <f t="shared" ref="BY62:BY68" si="529">ROUND(BX62*G62,2)</f>
        <v>0</v>
      </c>
      <c r="CA62" s="23">
        <f t="shared" ref="CA62:CA68" si="530">ROUND(BZ62*G62,2)</f>
        <v>0</v>
      </c>
      <c r="CC62" s="23">
        <f t="shared" ref="CC62:CC68" si="531">ROUND(CB62*G62,2)</f>
        <v>0</v>
      </c>
    </row>
    <row r="63" spans="1:81" s="61" customFormat="1" ht="33" x14ac:dyDescent="0.2">
      <c r="A63" s="94">
        <v>5.2</v>
      </c>
      <c r="B63" s="110" t="s">
        <v>124</v>
      </c>
      <c r="C63" s="64" t="s">
        <v>125</v>
      </c>
      <c r="D63" s="63" t="s">
        <v>29</v>
      </c>
      <c r="E63" s="77">
        <v>41</v>
      </c>
      <c r="F63" s="75"/>
      <c r="G63" s="78">
        <v>197.58</v>
      </c>
      <c r="H63" s="107">
        <f t="shared" si="503"/>
        <v>8100.78</v>
      </c>
      <c r="I63" s="79">
        <f t="shared" si="504"/>
        <v>0</v>
      </c>
      <c r="J63" s="96">
        <f t="shared" si="505"/>
        <v>0</v>
      </c>
      <c r="K63" s="79">
        <f t="shared" si="256"/>
        <v>41</v>
      </c>
      <c r="L63" s="79">
        <f t="shared" si="257"/>
        <v>0</v>
      </c>
      <c r="M63" s="96">
        <f t="shared" si="258"/>
        <v>0</v>
      </c>
      <c r="N63" s="79">
        <f t="shared" si="506"/>
        <v>41</v>
      </c>
      <c r="O63" s="96">
        <f t="shared" si="507"/>
        <v>8100.78</v>
      </c>
      <c r="P63" s="101"/>
      <c r="Q63" s="96">
        <f t="shared" si="508"/>
        <v>0</v>
      </c>
      <c r="R63" s="79"/>
      <c r="S63" s="96">
        <f t="shared" si="509"/>
        <v>0</v>
      </c>
      <c r="T63" s="79"/>
      <c r="U63" s="102">
        <f t="shared" si="510"/>
        <v>0</v>
      </c>
      <c r="V63" s="101"/>
      <c r="W63" s="79">
        <f t="shared" si="511"/>
        <v>0</v>
      </c>
      <c r="X63" s="60"/>
      <c r="Y63" s="79">
        <f t="shared" si="512"/>
        <v>0</v>
      </c>
      <c r="Z63" s="60"/>
      <c r="AA63" s="79">
        <f t="shared" si="513"/>
        <v>0</v>
      </c>
      <c r="AB63" s="60"/>
      <c r="AC63" s="23">
        <f t="shared" si="514"/>
        <v>0</v>
      </c>
      <c r="AD63" s="60"/>
      <c r="AE63" s="23">
        <f t="shared" si="515"/>
        <v>0</v>
      </c>
      <c r="AF63" s="60"/>
      <c r="AG63" s="23">
        <f t="shared" si="516"/>
        <v>0</v>
      </c>
      <c r="AH63" s="60"/>
      <c r="AI63" s="23">
        <f t="shared" si="440"/>
        <v>0</v>
      </c>
      <c r="AJ63" s="60"/>
      <c r="AK63" s="23">
        <f t="shared" si="441"/>
        <v>0</v>
      </c>
      <c r="AL63" s="60"/>
      <c r="AM63" s="23">
        <f t="shared" si="442"/>
        <v>0</v>
      </c>
      <c r="AN63" s="60"/>
      <c r="AO63" s="23">
        <f t="shared" si="497"/>
        <v>0</v>
      </c>
      <c r="AP63" s="60"/>
      <c r="AQ63" s="23">
        <f t="shared" si="498"/>
        <v>0</v>
      </c>
      <c r="AR63" s="60"/>
      <c r="AS63" s="23">
        <f t="shared" si="499"/>
        <v>0</v>
      </c>
      <c r="AT63" s="60"/>
      <c r="AU63" s="23">
        <f t="shared" si="500"/>
        <v>0</v>
      </c>
      <c r="AV63" s="60"/>
      <c r="AW63" s="23">
        <f t="shared" si="501"/>
        <v>0</v>
      </c>
      <c r="AX63" s="60"/>
      <c r="AY63" s="23">
        <f t="shared" si="502"/>
        <v>0</v>
      </c>
      <c r="BA63" s="23">
        <f t="shared" si="517"/>
        <v>0</v>
      </c>
      <c r="BC63" s="23">
        <f t="shared" si="518"/>
        <v>0</v>
      </c>
      <c r="BE63" s="23">
        <f t="shared" si="519"/>
        <v>0</v>
      </c>
      <c r="BG63" s="23">
        <f t="shared" si="520"/>
        <v>0</v>
      </c>
      <c r="BI63" s="23">
        <f t="shared" si="521"/>
        <v>0</v>
      </c>
      <c r="BK63" s="23">
        <f t="shared" si="522"/>
        <v>0</v>
      </c>
      <c r="BM63" s="23">
        <f t="shared" si="523"/>
        <v>0</v>
      </c>
      <c r="BO63" s="23">
        <f t="shared" si="524"/>
        <v>0</v>
      </c>
      <c r="BQ63" s="23">
        <f t="shared" si="525"/>
        <v>0</v>
      </c>
      <c r="BS63" s="23">
        <f t="shared" si="526"/>
        <v>0</v>
      </c>
      <c r="BU63" s="23">
        <f t="shared" si="527"/>
        <v>0</v>
      </c>
      <c r="BW63" s="23">
        <f t="shared" si="528"/>
        <v>0</v>
      </c>
      <c r="BY63" s="23">
        <f t="shared" si="529"/>
        <v>0</v>
      </c>
      <c r="CA63" s="23">
        <f t="shared" si="530"/>
        <v>0</v>
      </c>
      <c r="CC63" s="23">
        <f t="shared" si="531"/>
        <v>0</v>
      </c>
    </row>
    <row r="64" spans="1:81" s="61" customFormat="1" ht="50.25" thickBot="1" x14ac:dyDescent="0.25">
      <c r="A64" s="94">
        <v>5.3</v>
      </c>
      <c r="B64" s="110" t="s">
        <v>87</v>
      </c>
      <c r="C64" s="64" t="s">
        <v>126</v>
      </c>
      <c r="D64" s="65" t="s">
        <v>29</v>
      </c>
      <c r="E64" s="77">
        <v>140</v>
      </c>
      <c r="F64" s="74"/>
      <c r="G64" s="78">
        <v>169.15</v>
      </c>
      <c r="H64" s="107">
        <f t="shared" si="503"/>
        <v>23681</v>
      </c>
      <c r="I64" s="79">
        <f t="shared" si="504"/>
        <v>0</v>
      </c>
      <c r="J64" s="96">
        <f t="shared" si="505"/>
        <v>0</v>
      </c>
      <c r="K64" s="79">
        <f t="shared" si="256"/>
        <v>140</v>
      </c>
      <c r="L64" s="79">
        <f t="shared" si="257"/>
        <v>0</v>
      </c>
      <c r="M64" s="96">
        <f t="shared" si="258"/>
        <v>0</v>
      </c>
      <c r="N64" s="79">
        <f t="shared" si="506"/>
        <v>140</v>
      </c>
      <c r="O64" s="96">
        <f t="shared" si="507"/>
        <v>23681</v>
      </c>
      <c r="P64" s="101"/>
      <c r="Q64" s="96">
        <f t="shared" si="508"/>
        <v>0</v>
      </c>
      <c r="R64" s="79"/>
      <c r="S64" s="96">
        <f t="shared" si="509"/>
        <v>0</v>
      </c>
      <c r="T64" s="79"/>
      <c r="U64" s="102">
        <f t="shared" si="510"/>
        <v>0</v>
      </c>
      <c r="V64" s="101"/>
      <c r="W64" s="79">
        <f t="shared" si="511"/>
        <v>0</v>
      </c>
      <c r="X64" s="60"/>
      <c r="Y64" s="79">
        <f t="shared" si="512"/>
        <v>0</v>
      </c>
      <c r="Z64" s="60"/>
      <c r="AA64" s="79">
        <f t="shared" si="513"/>
        <v>0</v>
      </c>
      <c r="AB64" s="60"/>
      <c r="AC64" s="23">
        <f t="shared" si="514"/>
        <v>0</v>
      </c>
      <c r="AD64" s="60"/>
      <c r="AE64" s="23">
        <f t="shared" si="515"/>
        <v>0</v>
      </c>
      <c r="AF64" s="60"/>
      <c r="AG64" s="23">
        <f t="shared" si="516"/>
        <v>0</v>
      </c>
      <c r="AH64" s="60"/>
      <c r="AI64" s="23">
        <f t="shared" si="440"/>
        <v>0</v>
      </c>
      <c r="AJ64" s="60"/>
      <c r="AK64" s="23">
        <f t="shared" si="441"/>
        <v>0</v>
      </c>
      <c r="AL64" s="60"/>
      <c r="AM64" s="23">
        <f t="shared" si="442"/>
        <v>0</v>
      </c>
      <c r="AN64" s="60"/>
      <c r="AO64" s="23">
        <f t="shared" si="497"/>
        <v>0</v>
      </c>
      <c r="AP64" s="60"/>
      <c r="AQ64" s="23">
        <f t="shared" si="498"/>
        <v>0</v>
      </c>
      <c r="AR64" s="60"/>
      <c r="AS64" s="23">
        <f t="shared" si="499"/>
        <v>0</v>
      </c>
      <c r="AT64" s="60"/>
      <c r="AU64" s="23">
        <f t="shared" si="500"/>
        <v>0</v>
      </c>
      <c r="AV64" s="60"/>
      <c r="AW64" s="23">
        <f t="shared" si="501"/>
        <v>0</v>
      </c>
      <c r="AX64" s="60"/>
      <c r="AY64" s="23">
        <f t="shared" si="502"/>
        <v>0</v>
      </c>
      <c r="BA64" s="23">
        <f t="shared" si="517"/>
        <v>0</v>
      </c>
      <c r="BC64" s="23">
        <f t="shared" si="518"/>
        <v>0</v>
      </c>
      <c r="BE64" s="23">
        <f t="shared" si="519"/>
        <v>0</v>
      </c>
      <c r="BG64" s="23">
        <f t="shared" si="520"/>
        <v>0</v>
      </c>
      <c r="BI64" s="23">
        <f t="shared" si="521"/>
        <v>0</v>
      </c>
      <c r="BK64" s="23">
        <f t="shared" si="522"/>
        <v>0</v>
      </c>
      <c r="BM64" s="23">
        <f t="shared" si="523"/>
        <v>0</v>
      </c>
      <c r="BO64" s="23">
        <f t="shared" si="524"/>
        <v>0</v>
      </c>
      <c r="BQ64" s="23">
        <f t="shared" si="525"/>
        <v>0</v>
      </c>
      <c r="BS64" s="23">
        <f t="shared" si="526"/>
        <v>0</v>
      </c>
      <c r="BU64" s="23">
        <f t="shared" si="527"/>
        <v>0</v>
      </c>
      <c r="BW64" s="23">
        <f t="shared" si="528"/>
        <v>0</v>
      </c>
      <c r="BY64" s="23">
        <f t="shared" si="529"/>
        <v>0</v>
      </c>
      <c r="CA64" s="23">
        <f t="shared" si="530"/>
        <v>0</v>
      </c>
      <c r="CC64" s="23">
        <f t="shared" si="531"/>
        <v>0</v>
      </c>
    </row>
    <row r="65" spans="1:81" s="8" customFormat="1" ht="49.5" x14ac:dyDescent="0.2">
      <c r="A65" s="94">
        <v>5.4</v>
      </c>
      <c r="B65" s="110" t="s">
        <v>127</v>
      </c>
      <c r="C65" s="64" t="s">
        <v>128</v>
      </c>
      <c r="D65" s="65" t="s">
        <v>40</v>
      </c>
      <c r="E65" s="77">
        <v>40</v>
      </c>
      <c r="F65" s="74"/>
      <c r="G65" s="78">
        <v>1490.48</v>
      </c>
      <c r="H65" s="107">
        <f>ROUND(E65*G65,2)</f>
        <v>59619.199999999997</v>
      </c>
      <c r="I65" s="79">
        <f t="shared" si="504"/>
        <v>0</v>
      </c>
      <c r="J65" s="96">
        <f t="shared" si="505"/>
        <v>0</v>
      </c>
      <c r="K65" s="79">
        <f t="shared" si="256"/>
        <v>40</v>
      </c>
      <c r="L65" s="79">
        <f t="shared" si="257"/>
        <v>0</v>
      </c>
      <c r="M65" s="96">
        <f t="shared" si="258"/>
        <v>0</v>
      </c>
      <c r="N65" s="79">
        <f>E65-I65</f>
        <v>40</v>
      </c>
      <c r="O65" s="96">
        <f>H65-J65</f>
        <v>59619.199999999997</v>
      </c>
      <c r="P65" s="97"/>
      <c r="Q65" s="98">
        <f>ROUND(P65*G65,2)</f>
        <v>0</v>
      </c>
      <c r="R65" s="99"/>
      <c r="S65" s="98">
        <f>ROUND(R65*G65,2)</f>
        <v>0</v>
      </c>
      <c r="T65" s="99"/>
      <c r="U65" s="100">
        <f>ROUND(T65*G65,2)</f>
        <v>0</v>
      </c>
      <c r="V65" s="108"/>
      <c r="W65" s="79">
        <f>ROUND(V65*G65,2)</f>
        <v>0</v>
      </c>
      <c r="X65" s="23"/>
      <c r="Y65" s="79">
        <f>ROUND(X65*G65,2)</f>
        <v>0</v>
      </c>
      <c r="Z65" s="23"/>
      <c r="AA65" s="79">
        <f>ROUND(Z65*G65,2)</f>
        <v>0</v>
      </c>
      <c r="AB65" s="23"/>
      <c r="AC65" s="23">
        <f>ROUND(AB65*G65,2)</f>
        <v>0</v>
      </c>
      <c r="AD65" s="23"/>
      <c r="AE65" s="23">
        <f>ROUND(AD65*G65,2)</f>
        <v>0</v>
      </c>
      <c r="AF65" s="23"/>
      <c r="AG65" s="23">
        <f>ROUND(AF65*G65,2)</f>
        <v>0</v>
      </c>
      <c r="AH65" s="60"/>
      <c r="AI65" s="23">
        <f t="shared" si="440"/>
        <v>0</v>
      </c>
      <c r="AJ65" s="60"/>
      <c r="AK65" s="23">
        <f t="shared" si="441"/>
        <v>0</v>
      </c>
      <c r="AL65" s="60"/>
      <c r="AM65" s="23">
        <f t="shared" si="442"/>
        <v>0</v>
      </c>
      <c r="AN65" s="60"/>
      <c r="AO65" s="23">
        <f t="shared" si="497"/>
        <v>0</v>
      </c>
      <c r="AP65" s="60"/>
      <c r="AQ65" s="23">
        <f t="shared" si="498"/>
        <v>0</v>
      </c>
      <c r="AR65" s="60"/>
      <c r="AS65" s="23">
        <f t="shared" si="499"/>
        <v>0</v>
      </c>
      <c r="AT65" s="60"/>
      <c r="AU65" s="23">
        <f t="shared" si="500"/>
        <v>0</v>
      </c>
      <c r="AV65" s="60"/>
      <c r="AW65" s="23">
        <f t="shared" si="501"/>
        <v>0</v>
      </c>
      <c r="AX65" s="60"/>
      <c r="AY65" s="23">
        <f t="shared" si="502"/>
        <v>0</v>
      </c>
      <c r="BA65" s="23">
        <f t="shared" si="517"/>
        <v>0</v>
      </c>
      <c r="BC65" s="23">
        <f t="shared" si="518"/>
        <v>0</v>
      </c>
      <c r="BE65" s="23">
        <f t="shared" si="519"/>
        <v>0</v>
      </c>
      <c r="BG65" s="23">
        <f t="shared" si="520"/>
        <v>0</v>
      </c>
      <c r="BI65" s="23">
        <f t="shared" si="521"/>
        <v>0</v>
      </c>
      <c r="BK65" s="23">
        <f t="shared" si="522"/>
        <v>0</v>
      </c>
      <c r="BM65" s="23">
        <f t="shared" si="523"/>
        <v>0</v>
      </c>
      <c r="BO65" s="23">
        <f t="shared" si="524"/>
        <v>0</v>
      </c>
      <c r="BQ65" s="23">
        <f t="shared" si="525"/>
        <v>0</v>
      </c>
      <c r="BR65" s="61"/>
      <c r="BS65" s="23">
        <f t="shared" si="526"/>
        <v>0</v>
      </c>
      <c r="BT65" s="61"/>
      <c r="BU65" s="23">
        <f t="shared" si="527"/>
        <v>0</v>
      </c>
      <c r="BV65" s="61"/>
      <c r="BW65" s="23">
        <f t="shared" si="528"/>
        <v>0</v>
      </c>
      <c r="BX65" s="61"/>
      <c r="BY65" s="23">
        <f t="shared" si="529"/>
        <v>0</v>
      </c>
      <c r="BZ65" s="61"/>
      <c r="CA65" s="23">
        <f t="shared" si="530"/>
        <v>0</v>
      </c>
      <c r="CB65" s="61"/>
      <c r="CC65" s="23">
        <f t="shared" si="531"/>
        <v>0</v>
      </c>
    </row>
    <row r="66" spans="1:81" s="61" customFormat="1" ht="33" x14ac:dyDescent="0.2">
      <c r="A66" s="94">
        <v>5.6</v>
      </c>
      <c r="B66" s="110" t="s">
        <v>129</v>
      </c>
      <c r="C66" s="64" t="s">
        <v>130</v>
      </c>
      <c r="D66" s="63" t="s">
        <v>29</v>
      </c>
      <c r="E66" s="77">
        <v>13</v>
      </c>
      <c r="F66" s="75"/>
      <c r="G66" s="78">
        <v>2200.64</v>
      </c>
      <c r="H66" s="107">
        <f t="shared" ref="H66:H68" si="532">ROUND(E66*G66,2)</f>
        <v>28608.32</v>
      </c>
      <c r="I66" s="79">
        <f t="shared" si="504"/>
        <v>0</v>
      </c>
      <c r="J66" s="96">
        <f t="shared" si="505"/>
        <v>0</v>
      </c>
      <c r="K66" s="79">
        <f t="shared" si="256"/>
        <v>13</v>
      </c>
      <c r="L66" s="79">
        <f t="shared" si="257"/>
        <v>0</v>
      </c>
      <c r="M66" s="96">
        <f t="shared" si="258"/>
        <v>0</v>
      </c>
      <c r="N66" s="79">
        <f>E66-I66</f>
        <v>13</v>
      </c>
      <c r="O66" s="96">
        <f>H66-J66</f>
        <v>28608.32</v>
      </c>
      <c r="P66" s="101"/>
      <c r="Q66" s="96">
        <f>ROUND(P66*G66,2)</f>
        <v>0</v>
      </c>
      <c r="R66" s="79"/>
      <c r="S66" s="96">
        <f>ROUND(R66*G66,2)</f>
        <v>0</v>
      </c>
      <c r="T66" s="79"/>
      <c r="U66" s="102">
        <f>ROUND(T66*G66,2)</f>
        <v>0</v>
      </c>
      <c r="V66" s="101"/>
      <c r="W66" s="79">
        <f t="shared" ref="W66:W68" si="533">ROUND(V66*G66,2)</f>
        <v>0</v>
      </c>
      <c r="X66" s="60"/>
      <c r="Y66" s="79">
        <f t="shared" ref="Y66:Y68" si="534">ROUND(X66*G66,2)</f>
        <v>0</v>
      </c>
      <c r="Z66" s="60"/>
      <c r="AA66" s="79">
        <f t="shared" ref="AA66:AA68" si="535">ROUND(Z66*G66,2)</f>
        <v>0</v>
      </c>
      <c r="AB66" s="60"/>
      <c r="AC66" s="23">
        <f t="shared" ref="AC66:AC68" si="536">ROUND(AB66*G66,2)</f>
        <v>0</v>
      </c>
      <c r="AD66" s="60"/>
      <c r="AE66" s="23">
        <f t="shared" ref="AE66:AE68" si="537">ROUND(AD66*G66,2)</f>
        <v>0</v>
      </c>
      <c r="AF66" s="60"/>
      <c r="AG66" s="23">
        <f t="shared" ref="AG66:AG68" si="538">ROUND(AF66*G66,2)</f>
        <v>0</v>
      </c>
      <c r="AH66" s="60"/>
      <c r="AI66" s="23">
        <f t="shared" si="440"/>
        <v>0</v>
      </c>
      <c r="AJ66" s="60"/>
      <c r="AK66" s="23">
        <f t="shared" si="441"/>
        <v>0</v>
      </c>
      <c r="AL66" s="60"/>
      <c r="AM66" s="23">
        <f t="shared" si="442"/>
        <v>0</v>
      </c>
      <c r="AN66" s="60"/>
      <c r="AO66" s="23">
        <f t="shared" si="497"/>
        <v>0</v>
      </c>
      <c r="AP66" s="60"/>
      <c r="AQ66" s="23">
        <f t="shared" si="498"/>
        <v>0</v>
      </c>
      <c r="AR66" s="60"/>
      <c r="AS66" s="23">
        <f t="shared" si="499"/>
        <v>0</v>
      </c>
      <c r="AT66" s="60"/>
      <c r="AU66" s="23">
        <f t="shared" si="500"/>
        <v>0</v>
      </c>
      <c r="AV66" s="60"/>
      <c r="AW66" s="23">
        <f t="shared" si="501"/>
        <v>0</v>
      </c>
      <c r="AX66" s="60"/>
      <c r="AY66" s="23">
        <f t="shared" si="502"/>
        <v>0</v>
      </c>
      <c r="BA66" s="23">
        <f t="shared" si="517"/>
        <v>0</v>
      </c>
      <c r="BC66" s="23">
        <f t="shared" si="518"/>
        <v>0</v>
      </c>
      <c r="BE66" s="23">
        <f t="shared" si="519"/>
        <v>0</v>
      </c>
      <c r="BG66" s="23">
        <f t="shared" si="520"/>
        <v>0</v>
      </c>
      <c r="BI66" s="23">
        <f t="shared" si="521"/>
        <v>0</v>
      </c>
      <c r="BK66" s="23">
        <f t="shared" si="522"/>
        <v>0</v>
      </c>
      <c r="BM66" s="23">
        <f t="shared" si="523"/>
        <v>0</v>
      </c>
      <c r="BO66" s="23">
        <f t="shared" si="524"/>
        <v>0</v>
      </c>
      <c r="BQ66" s="23">
        <f t="shared" si="525"/>
        <v>0</v>
      </c>
      <c r="BS66" s="23">
        <f t="shared" si="526"/>
        <v>0</v>
      </c>
      <c r="BU66" s="23">
        <f t="shared" si="527"/>
        <v>0</v>
      </c>
      <c r="BW66" s="23">
        <f t="shared" si="528"/>
        <v>0</v>
      </c>
      <c r="BY66" s="23">
        <f t="shared" si="529"/>
        <v>0</v>
      </c>
      <c r="CA66" s="23">
        <f t="shared" si="530"/>
        <v>0</v>
      </c>
      <c r="CC66" s="23">
        <f t="shared" si="531"/>
        <v>0</v>
      </c>
    </row>
    <row r="67" spans="1:81" s="61" customFormat="1" ht="33" x14ac:dyDescent="0.2">
      <c r="A67" s="94">
        <v>5.7</v>
      </c>
      <c r="B67" s="110" t="s">
        <v>129</v>
      </c>
      <c r="C67" s="64" t="s">
        <v>131</v>
      </c>
      <c r="D67" s="63" t="s">
        <v>29</v>
      </c>
      <c r="E67" s="77">
        <v>15</v>
      </c>
      <c r="F67" s="75"/>
      <c r="G67" s="78">
        <v>1939.1</v>
      </c>
      <c r="H67" s="107">
        <f t="shared" si="532"/>
        <v>29086.5</v>
      </c>
      <c r="I67" s="79">
        <f t="shared" si="504"/>
        <v>0</v>
      </c>
      <c r="J67" s="96">
        <f t="shared" si="505"/>
        <v>0</v>
      </c>
      <c r="K67" s="79">
        <f t="shared" si="256"/>
        <v>15</v>
      </c>
      <c r="L67" s="79">
        <f t="shared" si="257"/>
        <v>0</v>
      </c>
      <c r="M67" s="96">
        <f t="shared" si="258"/>
        <v>0</v>
      </c>
      <c r="N67" s="79">
        <f t="shared" ref="N67:N68" si="539">E67-I67</f>
        <v>15</v>
      </c>
      <c r="O67" s="96">
        <f t="shared" ref="O67:O68" si="540">H67-J67</f>
        <v>29086.5</v>
      </c>
      <c r="P67" s="101"/>
      <c r="Q67" s="96">
        <f t="shared" ref="Q67:Q68" si="541">ROUND(P67*G67,2)</f>
        <v>0</v>
      </c>
      <c r="R67" s="79"/>
      <c r="S67" s="96">
        <f t="shared" ref="S67:S68" si="542">ROUND(R67*G67,2)</f>
        <v>0</v>
      </c>
      <c r="T67" s="79"/>
      <c r="U67" s="102">
        <f t="shared" ref="U67:U68" si="543">ROUND(T67*G67,2)</f>
        <v>0</v>
      </c>
      <c r="V67" s="101"/>
      <c r="W67" s="79">
        <f t="shared" si="533"/>
        <v>0</v>
      </c>
      <c r="X67" s="60"/>
      <c r="Y67" s="79">
        <f t="shared" si="534"/>
        <v>0</v>
      </c>
      <c r="Z67" s="60"/>
      <c r="AA67" s="79">
        <f t="shared" si="535"/>
        <v>0</v>
      </c>
      <c r="AB67" s="60"/>
      <c r="AC67" s="23">
        <f t="shared" si="536"/>
        <v>0</v>
      </c>
      <c r="AD67" s="60"/>
      <c r="AE67" s="23">
        <f t="shared" si="537"/>
        <v>0</v>
      </c>
      <c r="AF67" s="60"/>
      <c r="AG67" s="23">
        <f t="shared" si="538"/>
        <v>0</v>
      </c>
      <c r="AH67" s="60"/>
      <c r="AI67" s="23">
        <f t="shared" si="440"/>
        <v>0</v>
      </c>
      <c r="AJ67" s="60"/>
      <c r="AK67" s="23">
        <f t="shared" si="441"/>
        <v>0</v>
      </c>
      <c r="AL67" s="60"/>
      <c r="AM67" s="23">
        <f t="shared" si="442"/>
        <v>0</v>
      </c>
      <c r="AN67" s="60"/>
      <c r="AO67" s="23">
        <f t="shared" si="497"/>
        <v>0</v>
      </c>
      <c r="AP67" s="60"/>
      <c r="AQ67" s="23">
        <f t="shared" si="498"/>
        <v>0</v>
      </c>
      <c r="AR67" s="60"/>
      <c r="AS67" s="23">
        <f t="shared" si="499"/>
        <v>0</v>
      </c>
      <c r="AT67" s="60"/>
      <c r="AU67" s="23">
        <f t="shared" si="500"/>
        <v>0</v>
      </c>
      <c r="AV67" s="60"/>
      <c r="AW67" s="23">
        <f t="shared" si="501"/>
        <v>0</v>
      </c>
      <c r="AX67" s="60"/>
      <c r="AY67" s="23">
        <f t="shared" si="502"/>
        <v>0</v>
      </c>
      <c r="BA67" s="23">
        <f t="shared" si="517"/>
        <v>0</v>
      </c>
      <c r="BC67" s="23">
        <f t="shared" si="518"/>
        <v>0</v>
      </c>
      <c r="BE67" s="23">
        <f t="shared" si="519"/>
        <v>0</v>
      </c>
      <c r="BG67" s="23">
        <f t="shared" si="520"/>
        <v>0</v>
      </c>
      <c r="BI67" s="23">
        <f t="shared" si="521"/>
        <v>0</v>
      </c>
      <c r="BK67" s="23">
        <f t="shared" si="522"/>
        <v>0</v>
      </c>
      <c r="BM67" s="23">
        <f t="shared" si="523"/>
        <v>0</v>
      </c>
      <c r="BO67" s="23">
        <f t="shared" si="524"/>
        <v>0</v>
      </c>
      <c r="BQ67" s="23">
        <f t="shared" si="525"/>
        <v>0</v>
      </c>
      <c r="BS67" s="23">
        <f t="shared" si="526"/>
        <v>0</v>
      </c>
      <c r="BU67" s="23">
        <f t="shared" si="527"/>
        <v>0</v>
      </c>
      <c r="BW67" s="23">
        <f t="shared" si="528"/>
        <v>0</v>
      </c>
      <c r="BY67" s="23">
        <f t="shared" si="529"/>
        <v>0</v>
      </c>
      <c r="CA67" s="23">
        <f t="shared" si="530"/>
        <v>0</v>
      </c>
      <c r="CC67" s="23">
        <f t="shared" si="531"/>
        <v>0</v>
      </c>
    </row>
    <row r="68" spans="1:81" s="61" customFormat="1" ht="49.5" x14ac:dyDescent="0.2">
      <c r="A68" s="94">
        <v>5.8</v>
      </c>
      <c r="B68" s="110" t="s">
        <v>132</v>
      </c>
      <c r="C68" s="64" t="s">
        <v>133</v>
      </c>
      <c r="D68" s="65" t="s">
        <v>134</v>
      </c>
      <c r="E68" s="77">
        <v>1500</v>
      </c>
      <c r="F68" s="74"/>
      <c r="G68" s="78">
        <v>22.01</v>
      </c>
      <c r="H68" s="107">
        <f t="shared" si="532"/>
        <v>33015</v>
      </c>
      <c r="I68" s="79">
        <f t="shared" si="504"/>
        <v>0</v>
      </c>
      <c r="J68" s="96">
        <f t="shared" si="505"/>
        <v>0</v>
      </c>
      <c r="K68" s="79">
        <f t="shared" si="256"/>
        <v>1500</v>
      </c>
      <c r="L68" s="79">
        <f t="shared" si="257"/>
        <v>0</v>
      </c>
      <c r="M68" s="96">
        <f t="shared" si="258"/>
        <v>0</v>
      </c>
      <c r="N68" s="79">
        <f t="shared" si="539"/>
        <v>1500</v>
      </c>
      <c r="O68" s="96">
        <f t="shared" si="540"/>
        <v>33015</v>
      </c>
      <c r="P68" s="101"/>
      <c r="Q68" s="96">
        <f t="shared" si="541"/>
        <v>0</v>
      </c>
      <c r="R68" s="79"/>
      <c r="S68" s="96">
        <f t="shared" si="542"/>
        <v>0</v>
      </c>
      <c r="T68" s="79"/>
      <c r="U68" s="102">
        <f t="shared" si="543"/>
        <v>0</v>
      </c>
      <c r="V68" s="101"/>
      <c r="W68" s="79">
        <f t="shared" si="533"/>
        <v>0</v>
      </c>
      <c r="X68" s="60"/>
      <c r="Y68" s="79">
        <f t="shared" si="534"/>
        <v>0</v>
      </c>
      <c r="Z68" s="60"/>
      <c r="AA68" s="79">
        <f t="shared" si="535"/>
        <v>0</v>
      </c>
      <c r="AB68" s="60"/>
      <c r="AC68" s="23">
        <f t="shared" si="536"/>
        <v>0</v>
      </c>
      <c r="AD68" s="60"/>
      <c r="AE68" s="23">
        <f t="shared" si="537"/>
        <v>0</v>
      </c>
      <c r="AF68" s="60"/>
      <c r="AG68" s="23">
        <f t="shared" si="538"/>
        <v>0</v>
      </c>
      <c r="AH68" s="60"/>
      <c r="AI68" s="23">
        <f t="shared" si="440"/>
        <v>0</v>
      </c>
      <c r="AJ68" s="60"/>
      <c r="AK68" s="23">
        <f t="shared" si="441"/>
        <v>0</v>
      </c>
      <c r="AL68" s="60"/>
      <c r="AM68" s="23">
        <f t="shared" si="442"/>
        <v>0</v>
      </c>
      <c r="AN68" s="60"/>
      <c r="AO68" s="23">
        <f t="shared" si="497"/>
        <v>0</v>
      </c>
      <c r="AP68" s="60"/>
      <c r="AQ68" s="23">
        <f t="shared" si="498"/>
        <v>0</v>
      </c>
      <c r="AR68" s="60"/>
      <c r="AS68" s="23">
        <f t="shared" si="499"/>
        <v>0</v>
      </c>
      <c r="AT68" s="60"/>
      <c r="AU68" s="23">
        <f t="shared" si="500"/>
        <v>0</v>
      </c>
      <c r="AV68" s="60"/>
      <c r="AW68" s="23">
        <f t="shared" si="501"/>
        <v>0</v>
      </c>
      <c r="AX68" s="60"/>
      <c r="AY68" s="23">
        <f t="shared" si="502"/>
        <v>0</v>
      </c>
      <c r="BA68" s="23">
        <f t="shared" si="517"/>
        <v>0</v>
      </c>
      <c r="BC68" s="23">
        <f t="shared" si="518"/>
        <v>0</v>
      </c>
      <c r="BE68" s="23">
        <f t="shared" si="519"/>
        <v>0</v>
      </c>
      <c r="BG68" s="23">
        <f t="shared" si="520"/>
        <v>0</v>
      </c>
      <c r="BI68" s="23">
        <f t="shared" si="521"/>
        <v>0</v>
      </c>
      <c r="BK68" s="23">
        <f t="shared" si="522"/>
        <v>0</v>
      </c>
      <c r="BM68" s="23">
        <f t="shared" si="523"/>
        <v>0</v>
      </c>
      <c r="BO68" s="23">
        <f t="shared" si="524"/>
        <v>0</v>
      </c>
      <c r="BQ68" s="23">
        <f t="shared" si="525"/>
        <v>0</v>
      </c>
      <c r="BS68" s="23">
        <f t="shared" si="526"/>
        <v>0</v>
      </c>
      <c r="BU68" s="23">
        <f t="shared" si="527"/>
        <v>0</v>
      </c>
      <c r="BW68" s="23">
        <f t="shared" si="528"/>
        <v>0</v>
      </c>
      <c r="BY68" s="23">
        <f t="shared" si="529"/>
        <v>0</v>
      </c>
      <c r="CA68" s="23">
        <f t="shared" si="530"/>
        <v>0</v>
      </c>
      <c r="CC68" s="23">
        <f t="shared" si="531"/>
        <v>0</v>
      </c>
    </row>
    <row r="69" spans="1:81" s="61" customFormat="1" ht="16.5" x14ac:dyDescent="0.2">
      <c r="A69" s="94"/>
      <c r="B69" s="110"/>
      <c r="C69" s="64"/>
      <c r="D69" s="63"/>
      <c r="E69" s="77"/>
      <c r="F69" s="75"/>
      <c r="G69" s="78"/>
      <c r="H69" s="131">
        <f>SUM(H62:H68)</f>
        <v>190914.8</v>
      </c>
      <c r="I69" s="79"/>
      <c r="J69" s="131">
        <f>SUM(J62:J68)</f>
        <v>0</v>
      </c>
      <c r="K69" s="79"/>
      <c r="L69" s="79"/>
      <c r="M69" s="131">
        <f>SUM(M62:M68)</f>
        <v>0</v>
      </c>
      <c r="N69" s="79"/>
      <c r="O69" s="131">
        <f>SUM(O62:O68)</f>
        <v>190914.8</v>
      </c>
      <c r="P69" s="79"/>
      <c r="Q69" s="131">
        <f t="shared" ref="Q69" si="544">SUM(Q62:Q68)</f>
        <v>0</v>
      </c>
      <c r="R69" s="79"/>
      <c r="S69" s="131">
        <f t="shared" ref="S69" si="545">SUM(S62:S68)</f>
        <v>0</v>
      </c>
      <c r="T69" s="79"/>
      <c r="U69" s="131">
        <f t="shared" ref="U69" si="546">SUM(U62:U68)</f>
        <v>0</v>
      </c>
      <c r="V69" s="79"/>
      <c r="W69" s="131">
        <f t="shared" ref="W69" si="547">SUM(W62:W68)</f>
        <v>0</v>
      </c>
      <c r="X69" s="79"/>
      <c r="Y69" s="131">
        <f t="shared" ref="Y69" si="548">SUM(Y62:Y68)</f>
        <v>0</v>
      </c>
      <c r="Z69" s="79"/>
      <c r="AA69" s="131">
        <f t="shared" ref="AA69" si="549">SUM(AA62:AA68)</f>
        <v>0</v>
      </c>
      <c r="AB69" s="79"/>
      <c r="AC69" s="131">
        <f t="shared" ref="AC69" si="550">SUM(AC62:AC68)</f>
        <v>0</v>
      </c>
      <c r="AD69" s="79"/>
      <c r="AE69" s="131">
        <f t="shared" ref="AE69" si="551">SUM(AE62:AE68)</f>
        <v>0</v>
      </c>
      <c r="AF69" s="79"/>
      <c r="AG69" s="131">
        <f t="shared" ref="AG69" si="552">SUM(AG62:AG68)</f>
        <v>0</v>
      </c>
      <c r="AH69" s="79"/>
      <c r="AI69" s="131">
        <f t="shared" ref="AI69" si="553">SUM(AI62:AI68)</f>
        <v>0</v>
      </c>
      <c r="AJ69" s="79"/>
      <c r="AK69" s="131">
        <f t="shared" ref="AK69" si="554">SUM(AK62:AK68)</f>
        <v>0</v>
      </c>
      <c r="AL69" s="79"/>
      <c r="AM69" s="131">
        <f t="shared" ref="AM69" si="555">SUM(AM62:AM68)</f>
        <v>0</v>
      </c>
      <c r="AN69" s="79"/>
      <c r="AO69" s="131">
        <f t="shared" ref="AO69" si="556">SUM(AO62:AO68)</f>
        <v>0</v>
      </c>
      <c r="AP69" s="79"/>
      <c r="AQ69" s="131">
        <f t="shared" ref="AQ69" si="557">SUM(AQ62:AQ68)</f>
        <v>0</v>
      </c>
      <c r="AR69" s="79"/>
      <c r="AS69" s="131">
        <f t="shared" ref="AS69" si="558">SUM(AS62:AS68)</f>
        <v>0</v>
      </c>
      <c r="AT69" s="79"/>
      <c r="AU69" s="131">
        <f t="shared" ref="AU69" si="559">SUM(AU62:AU68)</f>
        <v>0</v>
      </c>
      <c r="AV69" s="79"/>
      <c r="AW69" s="131">
        <f t="shared" ref="AW69" si="560">SUM(AW62:AW68)</f>
        <v>0</v>
      </c>
      <c r="AX69" s="79"/>
      <c r="AY69" s="131">
        <f t="shared" ref="AY69" si="561">SUM(AY62:AY68)</f>
        <v>0</v>
      </c>
      <c r="BA69" s="131">
        <f t="shared" ref="BA69" si="562">SUM(BA62:BA68)</f>
        <v>0</v>
      </c>
      <c r="BC69" s="131">
        <f t="shared" ref="BC69" si="563">SUM(BC62:BC68)</f>
        <v>0</v>
      </c>
      <c r="BE69" s="131">
        <f t="shared" ref="BE69" si="564">SUM(BE62:BE68)</f>
        <v>0</v>
      </c>
      <c r="BG69" s="131">
        <f t="shared" ref="BG69" si="565">SUM(BG62:BG68)</f>
        <v>0</v>
      </c>
      <c r="BI69" s="131">
        <f t="shared" ref="BI69" si="566">SUM(BI62:BI68)</f>
        <v>0</v>
      </c>
      <c r="BK69" s="131">
        <f t="shared" ref="BK69" si="567">SUM(BK62:BK68)</f>
        <v>0</v>
      </c>
      <c r="BM69" s="131">
        <f t="shared" ref="BM69" si="568">SUM(BM62:BM68)</f>
        <v>0</v>
      </c>
      <c r="BO69" s="131">
        <f t="shared" ref="BO69" si="569">SUM(BO62:BO68)</f>
        <v>0</v>
      </c>
      <c r="BQ69" s="131">
        <f t="shared" ref="BQ69" si="570">SUM(BQ62:BQ68)</f>
        <v>0</v>
      </c>
      <c r="BS69" s="131">
        <f t="shared" ref="BS69" si="571">SUM(BS62:BS68)</f>
        <v>0</v>
      </c>
      <c r="BU69" s="131">
        <f t="shared" ref="BU69" si="572">SUM(BU62:BU68)</f>
        <v>0</v>
      </c>
      <c r="BW69" s="131">
        <f t="shared" ref="BW69" si="573">SUM(BW62:BW68)</f>
        <v>0</v>
      </c>
      <c r="BY69" s="131">
        <f t="shared" ref="BY69" si="574">SUM(BY62:BY68)</f>
        <v>0</v>
      </c>
      <c r="CA69" s="131">
        <f t="shared" ref="CA69" si="575">SUM(CA62:CA68)</f>
        <v>0</v>
      </c>
      <c r="CC69" s="131">
        <f t="shared" ref="CC69" si="576">SUM(CC62:CC68)</f>
        <v>0</v>
      </c>
    </row>
    <row r="70" spans="1:81" s="61" customFormat="1" ht="17.25" thickBot="1" x14ac:dyDescent="0.25">
      <c r="A70" s="94"/>
      <c r="B70" s="110"/>
      <c r="C70" s="64"/>
      <c r="D70" s="63"/>
      <c r="E70" s="77"/>
      <c r="F70" s="75"/>
      <c r="G70" s="78"/>
      <c r="H70" s="107"/>
      <c r="I70" s="79"/>
      <c r="J70" s="96"/>
      <c r="K70" s="79"/>
      <c r="L70" s="79"/>
      <c r="M70" s="96"/>
      <c r="N70" s="79"/>
      <c r="O70" s="96"/>
      <c r="P70" s="101"/>
      <c r="Q70" s="96"/>
      <c r="R70" s="79"/>
      <c r="S70" s="96"/>
      <c r="T70" s="79"/>
      <c r="U70" s="102"/>
      <c r="V70" s="101"/>
      <c r="W70" s="79"/>
      <c r="X70" s="60"/>
      <c r="Y70" s="79"/>
      <c r="Z70" s="60"/>
      <c r="AA70" s="79"/>
      <c r="AB70" s="60"/>
      <c r="AC70" s="23"/>
      <c r="AD70" s="60"/>
      <c r="AE70" s="23"/>
      <c r="AF70" s="60"/>
      <c r="AG70" s="23"/>
      <c r="AH70" s="60"/>
      <c r="AI70" s="23"/>
      <c r="AJ70" s="60"/>
      <c r="AK70" s="23"/>
      <c r="AL70" s="60"/>
      <c r="AM70" s="23"/>
      <c r="AN70" s="60"/>
      <c r="AO70" s="23"/>
      <c r="AP70" s="60"/>
      <c r="AQ70" s="23"/>
      <c r="AR70" s="60"/>
      <c r="AS70" s="23"/>
      <c r="AT70" s="60"/>
      <c r="AU70" s="23"/>
      <c r="AV70" s="60"/>
      <c r="AW70" s="23"/>
      <c r="AX70" s="60"/>
      <c r="AY70" s="23"/>
    </row>
    <row r="71" spans="1:81" s="8" customFormat="1" ht="16.5" x14ac:dyDescent="0.2">
      <c r="A71" s="111">
        <v>6</v>
      </c>
      <c r="B71" s="112"/>
      <c r="C71" s="113" t="s">
        <v>135</v>
      </c>
      <c r="D71" s="114"/>
      <c r="E71" s="115"/>
      <c r="F71" s="116"/>
      <c r="G71" s="117"/>
      <c r="H71" s="118"/>
      <c r="I71" s="79"/>
      <c r="J71" s="96"/>
      <c r="K71" s="79"/>
      <c r="L71" s="79"/>
      <c r="M71" s="96"/>
      <c r="N71" s="79"/>
      <c r="O71" s="96"/>
      <c r="P71" s="97"/>
      <c r="Q71" s="98"/>
      <c r="R71" s="99"/>
      <c r="S71" s="98"/>
      <c r="T71" s="99"/>
      <c r="U71" s="100"/>
      <c r="V71" s="108"/>
      <c r="W71" s="79"/>
      <c r="X71" s="23"/>
      <c r="Y71" s="79"/>
      <c r="Z71" s="23"/>
      <c r="AA71" s="79"/>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row>
    <row r="72" spans="1:81" s="61" customFormat="1" ht="82.5" x14ac:dyDescent="0.2">
      <c r="A72" s="94">
        <v>6.1</v>
      </c>
      <c r="B72" s="110" t="s">
        <v>136</v>
      </c>
      <c r="C72" s="64" t="s">
        <v>137</v>
      </c>
      <c r="D72" s="63" t="s">
        <v>29</v>
      </c>
      <c r="E72" s="77">
        <v>380</v>
      </c>
      <c r="F72" s="75"/>
      <c r="G72" s="78">
        <v>191.26</v>
      </c>
      <c r="H72" s="107">
        <f t="shared" ref="H72:H77" si="577">ROUND(E72*G72,2)</f>
        <v>72678.8</v>
      </c>
      <c r="I72" s="79">
        <f t="shared" ref="I72:I77" si="578">P72+R72+T72+V72+X72+Z72+AB72+AD72+AF72+AH72+AJ72+AL72+AN72+AP72+AR72+AT72+AV72+AX72+AZ72+BB72+BD72+BF72+BH72+BJ72+BL72+BN72+BP72+BR72+BT72+BV72+BX72+BZ72+CB72</f>
        <v>370.1</v>
      </c>
      <c r="J72" s="96">
        <f t="shared" ref="J72:J77" si="579">ROUND(Q72+S72+U72+W72+Y72+AA72+AC72+AE72+AG72+AI72+AK72+AM72+AO72+AQ72+AS72+AU72+AW72+AY72+BG72+BI72+BK72,2)+BM72+BO72+BQ72+BS72+BU72+BW72+BY72+CA72+CC72+BA72+BC72+BE72</f>
        <v>70785.33</v>
      </c>
      <c r="K72" s="79">
        <f t="shared" si="256"/>
        <v>9.8999999999999773</v>
      </c>
      <c r="L72" s="79">
        <f t="shared" ref="L72:L90" si="580">I72</f>
        <v>370.1</v>
      </c>
      <c r="M72" s="96">
        <f t="shared" ref="M72:M90" si="581">J72</f>
        <v>70785.33</v>
      </c>
      <c r="N72" s="79">
        <f>E72-I72</f>
        <v>9.8999999999999773</v>
      </c>
      <c r="O72" s="96">
        <f>H72-J72</f>
        <v>1893.4700000000012</v>
      </c>
      <c r="P72" s="101"/>
      <c r="Q72" s="96">
        <f>ROUND(P72*G72,2)</f>
        <v>0</v>
      </c>
      <c r="R72" s="79"/>
      <c r="S72" s="96">
        <f>ROUND(R72*G72,2)</f>
        <v>0</v>
      </c>
      <c r="T72" s="79"/>
      <c r="U72" s="102">
        <f>ROUND(T72*G72,2)</f>
        <v>0</v>
      </c>
      <c r="V72" s="101"/>
      <c r="W72" s="79">
        <f t="shared" ref="W72:W77" si="582">ROUND(V72*G72,2)</f>
        <v>0</v>
      </c>
      <c r="X72" s="60"/>
      <c r="Y72" s="79">
        <f t="shared" ref="Y72:Y77" si="583">ROUND(X72*G72,2)</f>
        <v>0</v>
      </c>
      <c r="Z72" s="60"/>
      <c r="AA72" s="79">
        <f t="shared" ref="AA72:AA77" si="584">ROUND(Z72*G72,2)</f>
        <v>0</v>
      </c>
      <c r="AB72" s="60"/>
      <c r="AC72" s="23">
        <f t="shared" ref="AC72:AC77" si="585">ROUND(AB72*G72,2)</f>
        <v>0</v>
      </c>
      <c r="AD72" s="60"/>
      <c r="AE72" s="23">
        <f t="shared" ref="AE72:AE77" si="586">ROUND(AD72*G72,2)</f>
        <v>0</v>
      </c>
      <c r="AF72" s="60"/>
      <c r="AG72" s="23">
        <f t="shared" ref="AG72:AG77" si="587">ROUND(AF72*G72,2)</f>
        <v>0</v>
      </c>
      <c r="AH72" s="60"/>
      <c r="AI72" s="23">
        <f t="shared" ref="AI72:AI77" si="588">ROUND(AH72*G72,2)</f>
        <v>0</v>
      </c>
      <c r="AJ72" s="60"/>
      <c r="AK72" s="23">
        <f t="shared" ref="AK72:AK77" si="589">ROUND(AJ72*G72,2)</f>
        <v>0</v>
      </c>
      <c r="AL72" s="60"/>
      <c r="AM72" s="23">
        <f t="shared" ref="AM72:AM77" si="590">ROUND(AL72*G72,2)</f>
        <v>0</v>
      </c>
      <c r="AN72" s="60"/>
      <c r="AO72" s="23">
        <f t="shared" ref="AO72:AO77" si="591">ROUND(AN72*G72,2)</f>
        <v>0</v>
      </c>
      <c r="AP72" s="60"/>
      <c r="AQ72" s="23">
        <f t="shared" ref="AQ72:AQ77" si="592">ROUND(AP72*G72,2)</f>
        <v>0</v>
      </c>
      <c r="AR72" s="60"/>
      <c r="AS72" s="23">
        <f t="shared" ref="AS72:AS77" si="593">ROUND(AR72*G72,2)</f>
        <v>0</v>
      </c>
      <c r="AT72" s="60"/>
      <c r="AU72" s="23">
        <f t="shared" ref="AU72:AU77" si="594">ROUND(AT72*G72,2)</f>
        <v>0</v>
      </c>
      <c r="AV72" s="60"/>
      <c r="AW72" s="23">
        <f t="shared" ref="AW72:AW77" si="595">ROUND(AV72*G72,2)</f>
        <v>0</v>
      </c>
      <c r="AX72" s="60"/>
      <c r="AY72" s="23">
        <f t="shared" ref="AY72:AY77" si="596">ROUND(AX72*G72,2)</f>
        <v>0</v>
      </c>
      <c r="BA72" s="23">
        <f t="shared" ref="BA72:BA77" si="597">ROUND(AZ72*G72,2)</f>
        <v>0</v>
      </c>
      <c r="BC72" s="23">
        <f t="shared" ref="BC72:BC77" si="598">ROUND(BB72*G72,2)</f>
        <v>0</v>
      </c>
      <c r="BE72" s="23">
        <f t="shared" ref="BE72:BE77" si="599">ROUND(BD72*G72,2)</f>
        <v>0</v>
      </c>
      <c r="BG72" s="23">
        <f t="shared" ref="BG72:BG77" si="600">ROUND(BF72*G72,2)</f>
        <v>0</v>
      </c>
      <c r="BI72" s="23">
        <f t="shared" ref="BI72:BI77" si="601">ROUND(BH72*G72,2)</f>
        <v>0</v>
      </c>
      <c r="BK72" s="23">
        <f t="shared" ref="BK72:BK77" si="602">ROUND(BJ72*G72,2)</f>
        <v>0</v>
      </c>
      <c r="BM72" s="23">
        <f t="shared" ref="BM72:BM77" si="603">ROUND(BL72*G72,2)</f>
        <v>0</v>
      </c>
      <c r="BO72" s="23">
        <f t="shared" ref="BO72:BO77" si="604">ROUND(BN72*G72,2)</f>
        <v>0</v>
      </c>
      <c r="BQ72" s="23">
        <f t="shared" ref="BQ72:BQ77" si="605">ROUND(BP72*G72,2)</f>
        <v>0</v>
      </c>
      <c r="BR72" s="61">
        <v>262.41000000000003</v>
      </c>
      <c r="BS72" s="23">
        <f t="shared" ref="BS72:BS77" si="606">ROUND(BR72*G72,2)</f>
        <v>50188.54</v>
      </c>
      <c r="BU72" s="23">
        <f t="shared" ref="BU72:BU77" si="607">ROUND(BT72*G72,2)</f>
        <v>0</v>
      </c>
      <c r="BW72" s="23">
        <f t="shared" ref="BW72:BW77" si="608">ROUND(BV72*G72,2)</f>
        <v>0</v>
      </c>
      <c r="BX72" s="61">
        <v>107.69</v>
      </c>
      <c r="BY72" s="23">
        <f t="shared" ref="BY72:BY77" si="609">ROUND(BX72*G72,2)</f>
        <v>20596.79</v>
      </c>
      <c r="CA72" s="23">
        <f t="shared" ref="CA72:CA77" si="610">ROUND(BZ72*G72,2)</f>
        <v>0</v>
      </c>
      <c r="CC72" s="23">
        <f t="shared" ref="CC72:CC77" si="611">ROUND(CB72*G72,2)</f>
        <v>0</v>
      </c>
    </row>
    <row r="73" spans="1:81" s="61" customFormat="1" ht="66" x14ac:dyDescent="0.2">
      <c r="A73" s="94">
        <v>6.2</v>
      </c>
      <c r="B73" s="110" t="s">
        <v>138</v>
      </c>
      <c r="C73" s="64" t="s">
        <v>139</v>
      </c>
      <c r="D73" s="63" t="s">
        <v>29</v>
      </c>
      <c r="E73" s="77">
        <v>380</v>
      </c>
      <c r="F73" s="75"/>
      <c r="G73" s="78">
        <v>251.9</v>
      </c>
      <c r="H73" s="107">
        <f t="shared" si="577"/>
        <v>95722</v>
      </c>
      <c r="I73" s="79">
        <f t="shared" si="578"/>
        <v>325</v>
      </c>
      <c r="J73" s="96">
        <f t="shared" si="579"/>
        <v>81867.5</v>
      </c>
      <c r="K73" s="79">
        <f t="shared" ref="K73:K90" si="612">+E73-I73</f>
        <v>55</v>
      </c>
      <c r="L73" s="79">
        <f t="shared" si="580"/>
        <v>325</v>
      </c>
      <c r="M73" s="96">
        <f t="shared" si="581"/>
        <v>81867.5</v>
      </c>
      <c r="N73" s="79">
        <f t="shared" ref="N73:N77" si="613">E73-I73</f>
        <v>55</v>
      </c>
      <c r="O73" s="96">
        <f t="shared" ref="O73:O77" si="614">H73-J73</f>
        <v>13854.5</v>
      </c>
      <c r="P73" s="101"/>
      <c r="Q73" s="96">
        <f t="shared" ref="Q73:Q77" si="615">ROUND(P73*G73,2)</f>
        <v>0</v>
      </c>
      <c r="R73" s="79"/>
      <c r="S73" s="96">
        <f t="shared" ref="S73:S77" si="616">ROUND(R73*G73,2)</f>
        <v>0</v>
      </c>
      <c r="T73" s="79"/>
      <c r="U73" s="102">
        <f t="shared" ref="U73:U77" si="617">ROUND(T73*G73,2)</f>
        <v>0</v>
      </c>
      <c r="V73" s="101"/>
      <c r="W73" s="79">
        <f t="shared" si="582"/>
        <v>0</v>
      </c>
      <c r="X73" s="60"/>
      <c r="Y73" s="79">
        <f t="shared" si="583"/>
        <v>0</v>
      </c>
      <c r="Z73" s="60"/>
      <c r="AA73" s="79">
        <f t="shared" si="584"/>
        <v>0</v>
      </c>
      <c r="AB73" s="60"/>
      <c r="AC73" s="23">
        <f t="shared" si="585"/>
        <v>0</v>
      </c>
      <c r="AD73" s="60"/>
      <c r="AE73" s="23">
        <f t="shared" si="586"/>
        <v>0</v>
      </c>
      <c r="AF73" s="60"/>
      <c r="AG73" s="23">
        <f t="shared" si="587"/>
        <v>0</v>
      </c>
      <c r="AH73" s="60"/>
      <c r="AI73" s="23">
        <f t="shared" si="588"/>
        <v>0</v>
      </c>
      <c r="AJ73" s="60"/>
      <c r="AK73" s="23">
        <f t="shared" si="589"/>
        <v>0</v>
      </c>
      <c r="AL73" s="60"/>
      <c r="AM73" s="23">
        <f t="shared" si="590"/>
        <v>0</v>
      </c>
      <c r="AN73" s="60"/>
      <c r="AO73" s="23">
        <f t="shared" si="591"/>
        <v>0</v>
      </c>
      <c r="AP73" s="60"/>
      <c r="AQ73" s="23">
        <f t="shared" si="592"/>
        <v>0</v>
      </c>
      <c r="AR73" s="60"/>
      <c r="AS73" s="23">
        <f t="shared" si="593"/>
        <v>0</v>
      </c>
      <c r="AT73" s="60"/>
      <c r="AU73" s="23">
        <f t="shared" si="594"/>
        <v>0</v>
      </c>
      <c r="AV73" s="60"/>
      <c r="AW73" s="23">
        <f t="shared" si="595"/>
        <v>0</v>
      </c>
      <c r="AX73" s="60"/>
      <c r="AY73" s="23">
        <f t="shared" si="596"/>
        <v>0</v>
      </c>
      <c r="BA73" s="23">
        <f t="shared" si="597"/>
        <v>0</v>
      </c>
      <c r="BC73" s="23">
        <f t="shared" si="598"/>
        <v>0</v>
      </c>
      <c r="BE73" s="23">
        <f t="shared" si="599"/>
        <v>0</v>
      </c>
      <c r="BG73" s="23">
        <f t="shared" si="600"/>
        <v>0</v>
      </c>
      <c r="BI73" s="23">
        <f t="shared" si="601"/>
        <v>0</v>
      </c>
      <c r="BK73" s="23">
        <f t="shared" si="602"/>
        <v>0</v>
      </c>
      <c r="BM73" s="23">
        <f t="shared" si="603"/>
        <v>0</v>
      </c>
      <c r="BO73" s="23">
        <f t="shared" si="604"/>
        <v>0</v>
      </c>
      <c r="BQ73" s="23">
        <f t="shared" si="605"/>
        <v>0</v>
      </c>
      <c r="BR73" s="61">
        <v>262.41000000000003</v>
      </c>
      <c r="BS73" s="23">
        <f t="shared" si="606"/>
        <v>66101.08</v>
      </c>
      <c r="BU73" s="23">
        <f t="shared" si="607"/>
        <v>0</v>
      </c>
      <c r="BW73" s="23">
        <f t="shared" si="608"/>
        <v>0</v>
      </c>
      <c r="BX73" s="61">
        <v>62.59</v>
      </c>
      <c r="BY73" s="23">
        <f t="shared" si="609"/>
        <v>15766.42</v>
      </c>
      <c r="CA73" s="23">
        <f t="shared" si="610"/>
        <v>0</v>
      </c>
      <c r="CC73" s="23">
        <f t="shared" si="611"/>
        <v>0</v>
      </c>
    </row>
    <row r="74" spans="1:81" s="61" customFormat="1" ht="66" x14ac:dyDescent="0.2">
      <c r="A74" s="94">
        <v>6.3</v>
      </c>
      <c r="B74" s="110" t="s">
        <v>140</v>
      </c>
      <c r="C74" s="64" t="s">
        <v>141</v>
      </c>
      <c r="D74" s="65" t="s">
        <v>28</v>
      </c>
      <c r="E74" s="77">
        <v>4700</v>
      </c>
      <c r="F74" s="74"/>
      <c r="G74" s="78">
        <v>4.92</v>
      </c>
      <c r="H74" s="107">
        <f t="shared" si="577"/>
        <v>23124</v>
      </c>
      <c r="I74" s="79">
        <f t="shared" si="578"/>
        <v>1070.99</v>
      </c>
      <c r="J74" s="96">
        <f t="shared" si="579"/>
        <v>5269.27</v>
      </c>
      <c r="K74" s="79">
        <f t="shared" si="612"/>
        <v>3629.01</v>
      </c>
      <c r="L74" s="79">
        <f t="shared" si="580"/>
        <v>1070.99</v>
      </c>
      <c r="M74" s="96">
        <f t="shared" si="581"/>
        <v>5269.27</v>
      </c>
      <c r="N74" s="79">
        <f t="shared" si="613"/>
        <v>3629.01</v>
      </c>
      <c r="O74" s="96">
        <f t="shared" si="614"/>
        <v>17854.73</v>
      </c>
      <c r="P74" s="101"/>
      <c r="Q74" s="96">
        <f t="shared" si="615"/>
        <v>0</v>
      </c>
      <c r="R74" s="79"/>
      <c r="S74" s="96">
        <f t="shared" si="616"/>
        <v>0</v>
      </c>
      <c r="T74" s="79"/>
      <c r="U74" s="102">
        <f t="shared" si="617"/>
        <v>0</v>
      </c>
      <c r="V74" s="101"/>
      <c r="W74" s="79">
        <f t="shared" si="582"/>
        <v>0</v>
      </c>
      <c r="X74" s="60"/>
      <c r="Y74" s="79">
        <f t="shared" si="583"/>
        <v>0</v>
      </c>
      <c r="Z74" s="60"/>
      <c r="AA74" s="79">
        <f t="shared" si="584"/>
        <v>0</v>
      </c>
      <c r="AB74" s="60"/>
      <c r="AC74" s="23">
        <f t="shared" si="585"/>
        <v>0</v>
      </c>
      <c r="AD74" s="60"/>
      <c r="AE74" s="23">
        <f t="shared" si="586"/>
        <v>0</v>
      </c>
      <c r="AF74" s="60"/>
      <c r="AG74" s="23">
        <f t="shared" si="587"/>
        <v>0</v>
      </c>
      <c r="AH74" s="60"/>
      <c r="AI74" s="23">
        <f t="shared" si="588"/>
        <v>0</v>
      </c>
      <c r="AJ74" s="60"/>
      <c r="AK74" s="23">
        <f t="shared" si="589"/>
        <v>0</v>
      </c>
      <c r="AL74" s="60"/>
      <c r="AM74" s="23">
        <f t="shared" si="590"/>
        <v>0</v>
      </c>
      <c r="AN74" s="60"/>
      <c r="AO74" s="23">
        <f t="shared" si="591"/>
        <v>0</v>
      </c>
      <c r="AP74" s="60"/>
      <c r="AQ74" s="23">
        <f t="shared" si="592"/>
        <v>0</v>
      </c>
      <c r="AR74" s="60"/>
      <c r="AS74" s="23">
        <f t="shared" si="593"/>
        <v>0</v>
      </c>
      <c r="AT74" s="60"/>
      <c r="AU74" s="23">
        <f t="shared" si="594"/>
        <v>0</v>
      </c>
      <c r="AV74" s="60"/>
      <c r="AW74" s="23">
        <f t="shared" si="595"/>
        <v>0</v>
      </c>
      <c r="AX74" s="60"/>
      <c r="AY74" s="23">
        <f t="shared" si="596"/>
        <v>0</v>
      </c>
      <c r="BA74" s="23">
        <f t="shared" si="597"/>
        <v>0</v>
      </c>
      <c r="BC74" s="23">
        <f t="shared" si="598"/>
        <v>0</v>
      </c>
      <c r="BE74" s="23">
        <f t="shared" si="599"/>
        <v>0</v>
      </c>
      <c r="BG74" s="23">
        <f t="shared" si="600"/>
        <v>0</v>
      </c>
      <c r="BI74" s="23">
        <f t="shared" si="601"/>
        <v>0</v>
      </c>
      <c r="BK74" s="23">
        <f t="shared" si="602"/>
        <v>0</v>
      </c>
      <c r="BM74" s="23">
        <f t="shared" si="603"/>
        <v>0</v>
      </c>
      <c r="BO74" s="23">
        <f t="shared" si="604"/>
        <v>0</v>
      </c>
      <c r="BQ74" s="23">
        <f t="shared" si="605"/>
        <v>0</v>
      </c>
      <c r="BS74" s="23">
        <f t="shared" si="606"/>
        <v>0</v>
      </c>
      <c r="BU74" s="23">
        <f t="shared" si="607"/>
        <v>0</v>
      </c>
      <c r="BW74" s="23">
        <f t="shared" si="608"/>
        <v>0</v>
      </c>
      <c r="BX74" s="61">
        <v>1070.99</v>
      </c>
      <c r="BY74" s="23">
        <f t="shared" si="609"/>
        <v>5269.27</v>
      </c>
      <c r="CA74" s="23">
        <f t="shared" si="610"/>
        <v>0</v>
      </c>
      <c r="CC74" s="23">
        <f t="shared" si="611"/>
        <v>0</v>
      </c>
    </row>
    <row r="75" spans="1:81" s="61" customFormat="1" ht="82.5" x14ac:dyDescent="0.2">
      <c r="A75" s="94">
        <v>6.4</v>
      </c>
      <c r="B75" s="110" t="s">
        <v>142</v>
      </c>
      <c r="C75" s="64" t="s">
        <v>143</v>
      </c>
      <c r="D75" s="63" t="s">
        <v>28</v>
      </c>
      <c r="E75" s="77">
        <v>2410</v>
      </c>
      <c r="F75" s="75"/>
      <c r="G75" s="78">
        <v>20.18</v>
      </c>
      <c r="H75" s="107">
        <f t="shared" si="577"/>
        <v>48633.8</v>
      </c>
      <c r="I75" s="79">
        <f t="shared" si="578"/>
        <v>2712.7799999999997</v>
      </c>
      <c r="J75" s="96">
        <f t="shared" si="579"/>
        <v>54743.9</v>
      </c>
      <c r="K75" s="79">
        <f t="shared" si="612"/>
        <v>-302.77999999999975</v>
      </c>
      <c r="L75" s="79">
        <f t="shared" si="580"/>
        <v>2712.7799999999997</v>
      </c>
      <c r="M75" s="96">
        <f t="shared" si="581"/>
        <v>54743.9</v>
      </c>
      <c r="N75" s="79">
        <f t="shared" si="613"/>
        <v>-302.77999999999975</v>
      </c>
      <c r="O75" s="96">
        <f t="shared" si="614"/>
        <v>-6110.0999999999985</v>
      </c>
      <c r="P75" s="101"/>
      <c r="Q75" s="96">
        <f t="shared" si="615"/>
        <v>0</v>
      </c>
      <c r="R75" s="79"/>
      <c r="S75" s="96">
        <f t="shared" si="616"/>
        <v>0</v>
      </c>
      <c r="T75" s="79"/>
      <c r="U75" s="102">
        <f t="shared" si="617"/>
        <v>0</v>
      </c>
      <c r="V75" s="101"/>
      <c r="W75" s="79">
        <f t="shared" si="582"/>
        <v>0</v>
      </c>
      <c r="X75" s="60"/>
      <c r="Y75" s="79">
        <f t="shared" si="583"/>
        <v>0</v>
      </c>
      <c r="Z75" s="60"/>
      <c r="AA75" s="79">
        <f t="shared" si="584"/>
        <v>0</v>
      </c>
      <c r="AB75" s="60"/>
      <c r="AC75" s="23">
        <f t="shared" si="585"/>
        <v>0</v>
      </c>
      <c r="AD75" s="60"/>
      <c r="AE75" s="23">
        <f t="shared" si="586"/>
        <v>0</v>
      </c>
      <c r="AF75" s="60"/>
      <c r="AG75" s="23">
        <f t="shared" si="587"/>
        <v>0</v>
      </c>
      <c r="AH75" s="60"/>
      <c r="AI75" s="23">
        <f t="shared" si="588"/>
        <v>0</v>
      </c>
      <c r="AJ75" s="60"/>
      <c r="AK75" s="23">
        <f t="shared" si="589"/>
        <v>0</v>
      </c>
      <c r="AL75" s="60"/>
      <c r="AM75" s="23">
        <f t="shared" si="590"/>
        <v>0</v>
      </c>
      <c r="AN75" s="60"/>
      <c r="AO75" s="23">
        <f t="shared" si="591"/>
        <v>0</v>
      </c>
      <c r="AP75" s="60"/>
      <c r="AQ75" s="23">
        <f t="shared" si="592"/>
        <v>0</v>
      </c>
      <c r="AR75" s="60"/>
      <c r="AS75" s="23">
        <f t="shared" si="593"/>
        <v>0</v>
      </c>
      <c r="AT75" s="60"/>
      <c r="AU75" s="23">
        <f t="shared" si="594"/>
        <v>0</v>
      </c>
      <c r="AV75" s="60"/>
      <c r="AW75" s="23">
        <f t="shared" si="595"/>
        <v>0</v>
      </c>
      <c r="AX75" s="60"/>
      <c r="AY75" s="23">
        <f t="shared" si="596"/>
        <v>0</v>
      </c>
      <c r="BA75" s="23">
        <f t="shared" si="597"/>
        <v>0</v>
      </c>
      <c r="BC75" s="23">
        <f t="shared" si="598"/>
        <v>0</v>
      </c>
      <c r="BE75" s="23">
        <f t="shared" si="599"/>
        <v>0</v>
      </c>
      <c r="BG75" s="23">
        <f t="shared" si="600"/>
        <v>0</v>
      </c>
      <c r="BI75" s="23">
        <f t="shared" si="601"/>
        <v>0</v>
      </c>
      <c r="BK75" s="23">
        <f t="shared" si="602"/>
        <v>0</v>
      </c>
      <c r="BM75" s="23">
        <f t="shared" si="603"/>
        <v>0</v>
      </c>
      <c r="BO75" s="23">
        <f t="shared" si="604"/>
        <v>0</v>
      </c>
      <c r="BQ75" s="23">
        <f t="shared" si="605"/>
        <v>0</v>
      </c>
      <c r="BS75" s="23">
        <f t="shared" si="606"/>
        <v>0</v>
      </c>
      <c r="BU75" s="23">
        <f t="shared" si="607"/>
        <v>0</v>
      </c>
      <c r="BW75" s="23">
        <f t="shared" si="608"/>
        <v>0</v>
      </c>
      <c r="BX75" s="62">
        <v>2410</v>
      </c>
      <c r="BY75" s="23">
        <f t="shared" si="609"/>
        <v>48633.8</v>
      </c>
      <c r="BZ75" s="61">
        <v>302.77999999999997</v>
      </c>
      <c r="CA75" s="23">
        <f t="shared" si="610"/>
        <v>6110.1</v>
      </c>
      <c r="CC75" s="23">
        <f t="shared" si="611"/>
        <v>0</v>
      </c>
    </row>
    <row r="76" spans="1:81" s="61" customFormat="1" ht="148.5" x14ac:dyDescent="0.2">
      <c r="A76" s="94">
        <v>6.5</v>
      </c>
      <c r="B76" s="110" t="s">
        <v>144</v>
      </c>
      <c r="C76" s="64" t="s">
        <v>145</v>
      </c>
      <c r="D76" s="63" t="s">
        <v>28</v>
      </c>
      <c r="E76" s="77">
        <v>4700</v>
      </c>
      <c r="F76" s="75"/>
      <c r="G76" s="78">
        <v>61.25</v>
      </c>
      <c r="H76" s="107">
        <f t="shared" si="577"/>
        <v>287875</v>
      </c>
      <c r="I76" s="79">
        <f t="shared" si="578"/>
        <v>0</v>
      </c>
      <c r="J76" s="96">
        <f t="shared" si="579"/>
        <v>0</v>
      </c>
      <c r="K76" s="79">
        <f t="shared" si="612"/>
        <v>4700</v>
      </c>
      <c r="L76" s="79">
        <f t="shared" si="580"/>
        <v>0</v>
      </c>
      <c r="M76" s="96">
        <f t="shared" si="581"/>
        <v>0</v>
      </c>
      <c r="N76" s="79">
        <f t="shared" si="613"/>
        <v>4700</v>
      </c>
      <c r="O76" s="96">
        <f t="shared" si="614"/>
        <v>287875</v>
      </c>
      <c r="P76" s="101"/>
      <c r="Q76" s="96">
        <f t="shared" si="615"/>
        <v>0</v>
      </c>
      <c r="R76" s="79"/>
      <c r="S76" s="96">
        <f t="shared" si="616"/>
        <v>0</v>
      </c>
      <c r="T76" s="79"/>
      <c r="U76" s="102">
        <f t="shared" si="617"/>
        <v>0</v>
      </c>
      <c r="V76" s="101"/>
      <c r="W76" s="79">
        <f t="shared" si="582"/>
        <v>0</v>
      </c>
      <c r="X76" s="60"/>
      <c r="Y76" s="79">
        <f t="shared" si="583"/>
        <v>0</v>
      </c>
      <c r="Z76" s="60"/>
      <c r="AA76" s="79">
        <f t="shared" si="584"/>
        <v>0</v>
      </c>
      <c r="AB76" s="60"/>
      <c r="AC76" s="23">
        <f t="shared" si="585"/>
        <v>0</v>
      </c>
      <c r="AD76" s="60"/>
      <c r="AE76" s="23">
        <f t="shared" si="586"/>
        <v>0</v>
      </c>
      <c r="AF76" s="60"/>
      <c r="AG76" s="23">
        <f t="shared" si="587"/>
        <v>0</v>
      </c>
      <c r="AH76" s="60"/>
      <c r="AI76" s="23">
        <f t="shared" si="588"/>
        <v>0</v>
      </c>
      <c r="AJ76" s="60"/>
      <c r="AK76" s="23">
        <f t="shared" si="589"/>
        <v>0</v>
      </c>
      <c r="AL76" s="60"/>
      <c r="AM76" s="23">
        <f t="shared" si="590"/>
        <v>0</v>
      </c>
      <c r="AN76" s="60"/>
      <c r="AO76" s="23">
        <f t="shared" si="591"/>
        <v>0</v>
      </c>
      <c r="AP76" s="60"/>
      <c r="AQ76" s="23">
        <f t="shared" si="592"/>
        <v>0</v>
      </c>
      <c r="AR76" s="60"/>
      <c r="AS76" s="23">
        <f t="shared" si="593"/>
        <v>0</v>
      </c>
      <c r="AT76" s="60"/>
      <c r="AU76" s="23">
        <f t="shared" si="594"/>
        <v>0</v>
      </c>
      <c r="AV76" s="60"/>
      <c r="AW76" s="23">
        <f t="shared" si="595"/>
        <v>0</v>
      </c>
      <c r="AX76" s="60"/>
      <c r="AY76" s="23">
        <f t="shared" si="596"/>
        <v>0</v>
      </c>
      <c r="BA76" s="23">
        <f t="shared" si="597"/>
        <v>0</v>
      </c>
      <c r="BC76" s="23">
        <f t="shared" si="598"/>
        <v>0</v>
      </c>
      <c r="BE76" s="23">
        <f t="shared" si="599"/>
        <v>0</v>
      </c>
      <c r="BG76" s="23">
        <f t="shared" si="600"/>
        <v>0</v>
      </c>
      <c r="BI76" s="23">
        <f t="shared" si="601"/>
        <v>0</v>
      </c>
      <c r="BK76" s="23">
        <f t="shared" si="602"/>
        <v>0</v>
      </c>
      <c r="BM76" s="23">
        <f t="shared" si="603"/>
        <v>0</v>
      </c>
      <c r="BO76" s="23">
        <f t="shared" si="604"/>
        <v>0</v>
      </c>
      <c r="BQ76" s="23">
        <f t="shared" si="605"/>
        <v>0</v>
      </c>
      <c r="BS76" s="23">
        <f t="shared" si="606"/>
        <v>0</v>
      </c>
      <c r="BU76" s="23">
        <f t="shared" si="607"/>
        <v>0</v>
      </c>
      <c r="BW76" s="23">
        <f t="shared" si="608"/>
        <v>0</v>
      </c>
      <c r="BY76" s="23">
        <f t="shared" si="609"/>
        <v>0</v>
      </c>
      <c r="CA76" s="23">
        <f t="shared" si="610"/>
        <v>0</v>
      </c>
      <c r="CC76" s="23">
        <f t="shared" si="611"/>
        <v>0</v>
      </c>
    </row>
    <row r="77" spans="1:81" s="61" customFormat="1" ht="99" x14ac:dyDescent="0.2">
      <c r="A77" s="94">
        <v>6.6</v>
      </c>
      <c r="B77" s="110" t="s">
        <v>146</v>
      </c>
      <c r="C77" s="64" t="s">
        <v>147</v>
      </c>
      <c r="D77" s="65" t="s">
        <v>28</v>
      </c>
      <c r="E77" s="77">
        <v>2410</v>
      </c>
      <c r="F77" s="74"/>
      <c r="G77" s="78">
        <v>316.33</v>
      </c>
      <c r="H77" s="107">
        <f t="shared" si="577"/>
        <v>762355.3</v>
      </c>
      <c r="I77" s="79">
        <f t="shared" si="578"/>
        <v>1366.99</v>
      </c>
      <c r="J77" s="96">
        <f t="shared" si="579"/>
        <v>432419.94</v>
      </c>
      <c r="K77" s="79">
        <f t="shared" si="612"/>
        <v>1043.01</v>
      </c>
      <c r="L77" s="79">
        <f t="shared" si="580"/>
        <v>1366.99</v>
      </c>
      <c r="M77" s="96">
        <f t="shared" si="581"/>
        <v>432419.94</v>
      </c>
      <c r="N77" s="79">
        <f t="shared" si="613"/>
        <v>1043.01</v>
      </c>
      <c r="O77" s="96">
        <f t="shared" si="614"/>
        <v>329935.36000000004</v>
      </c>
      <c r="P77" s="101"/>
      <c r="Q77" s="96">
        <f t="shared" si="615"/>
        <v>0</v>
      </c>
      <c r="R77" s="79"/>
      <c r="S77" s="96">
        <f t="shared" si="616"/>
        <v>0</v>
      </c>
      <c r="T77" s="79"/>
      <c r="U77" s="102">
        <f t="shared" si="617"/>
        <v>0</v>
      </c>
      <c r="V77" s="101"/>
      <c r="W77" s="79">
        <f t="shared" si="582"/>
        <v>0</v>
      </c>
      <c r="X77" s="60"/>
      <c r="Y77" s="79">
        <f t="shared" si="583"/>
        <v>0</v>
      </c>
      <c r="Z77" s="60"/>
      <c r="AA77" s="79">
        <f t="shared" si="584"/>
        <v>0</v>
      </c>
      <c r="AB77" s="60"/>
      <c r="AC77" s="23">
        <f t="shared" si="585"/>
        <v>0</v>
      </c>
      <c r="AD77" s="60"/>
      <c r="AE77" s="23">
        <f t="shared" si="586"/>
        <v>0</v>
      </c>
      <c r="AF77" s="60"/>
      <c r="AG77" s="23">
        <f t="shared" si="587"/>
        <v>0</v>
      </c>
      <c r="AH77" s="60"/>
      <c r="AI77" s="23">
        <f t="shared" si="588"/>
        <v>0</v>
      </c>
      <c r="AJ77" s="60"/>
      <c r="AK77" s="23">
        <f t="shared" si="589"/>
        <v>0</v>
      </c>
      <c r="AL77" s="60"/>
      <c r="AM77" s="23">
        <f t="shared" si="590"/>
        <v>0</v>
      </c>
      <c r="AN77" s="60"/>
      <c r="AO77" s="23">
        <f t="shared" si="591"/>
        <v>0</v>
      </c>
      <c r="AP77" s="60"/>
      <c r="AQ77" s="23">
        <f t="shared" si="592"/>
        <v>0</v>
      </c>
      <c r="AR77" s="60"/>
      <c r="AS77" s="23">
        <f t="shared" si="593"/>
        <v>0</v>
      </c>
      <c r="AT77" s="60"/>
      <c r="AU77" s="23">
        <f t="shared" si="594"/>
        <v>0</v>
      </c>
      <c r="AV77" s="60"/>
      <c r="AW77" s="23">
        <f t="shared" si="595"/>
        <v>0</v>
      </c>
      <c r="AX77" s="60"/>
      <c r="AY77" s="23">
        <f t="shared" si="596"/>
        <v>0</v>
      </c>
      <c r="BA77" s="23">
        <f t="shared" si="597"/>
        <v>0</v>
      </c>
      <c r="BC77" s="23">
        <f t="shared" si="598"/>
        <v>0</v>
      </c>
      <c r="BE77" s="23">
        <f t="shared" si="599"/>
        <v>0</v>
      </c>
      <c r="BG77" s="23">
        <f t="shared" si="600"/>
        <v>0</v>
      </c>
      <c r="BI77" s="23">
        <f t="shared" si="601"/>
        <v>0</v>
      </c>
      <c r="BK77" s="23">
        <f t="shared" si="602"/>
        <v>0</v>
      </c>
      <c r="BM77" s="23">
        <f t="shared" si="603"/>
        <v>0</v>
      </c>
      <c r="BO77" s="23">
        <f t="shared" si="604"/>
        <v>0</v>
      </c>
      <c r="BQ77" s="23">
        <f t="shared" si="605"/>
        <v>0</v>
      </c>
      <c r="BR77" s="61">
        <v>1276.95</v>
      </c>
      <c r="BS77" s="23">
        <f t="shared" si="606"/>
        <v>403937.59</v>
      </c>
      <c r="BU77" s="23">
        <f t="shared" si="607"/>
        <v>0</v>
      </c>
      <c r="BW77" s="23">
        <f t="shared" si="608"/>
        <v>0</v>
      </c>
      <c r="BX77" s="62">
        <v>90.04</v>
      </c>
      <c r="BY77" s="23">
        <f t="shared" si="609"/>
        <v>28482.35</v>
      </c>
      <c r="CA77" s="23">
        <f t="shared" si="610"/>
        <v>0</v>
      </c>
      <c r="CC77" s="23">
        <f t="shared" si="611"/>
        <v>0</v>
      </c>
    </row>
    <row r="78" spans="1:81" s="61" customFormat="1" ht="16.5" x14ac:dyDescent="0.2">
      <c r="A78" s="94"/>
      <c r="B78" s="110"/>
      <c r="C78" s="64"/>
      <c r="D78" s="63"/>
      <c r="E78" s="77"/>
      <c r="F78" s="75"/>
      <c r="G78" s="78"/>
      <c r="H78" s="131">
        <f>SUM(H72:H77)</f>
        <v>1290388.8999999999</v>
      </c>
      <c r="I78" s="79"/>
      <c r="J78" s="131">
        <f>SUM(J72:J77)</f>
        <v>645085.93999999994</v>
      </c>
      <c r="K78" s="79"/>
      <c r="L78" s="79"/>
      <c r="M78" s="131">
        <f>SUM(M72:M77)</f>
        <v>645085.93999999994</v>
      </c>
      <c r="N78" s="79"/>
      <c r="O78" s="131">
        <f>SUM(O72:O77)</f>
        <v>645302.96</v>
      </c>
      <c r="P78" s="79"/>
      <c r="Q78" s="131">
        <f t="shared" ref="Q78" si="618">SUM(Q72:Q77)</f>
        <v>0</v>
      </c>
      <c r="R78" s="79"/>
      <c r="S78" s="131">
        <f t="shared" ref="S78" si="619">SUM(S72:S77)</f>
        <v>0</v>
      </c>
      <c r="T78" s="79"/>
      <c r="U78" s="131">
        <f t="shared" ref="U78" si="620">SUM(U72:U77)</f>
        <v>0</v>
      </c>
      <c r="V78" s="79"/>
      <c r="W78" s="131">
        <f t="shared" ref="W78" si="621">SUM(W72:W77)</f>
        <v>0</v>
      </c>
      <c r="X78" s="79"/>
      <c r="Y78" s="131">
        <f t="shared" ref="Y78" si="622">SUM(Y72:Y77)</f>
        <v>0</v>
      </c>
      <c r="Z78" s="79"/>
      <c r="AA78" s="131">
        <f t="shared" ref="AA78" si="623">SUM(AA72:AA77)</f>
        <v>0</v>
      </c>
      <c r="AB78" s="79"/>
      <c r="AC78" s="131">
        <f t="shared" ref="AC78" si="624">SUM(AC72:AC77)</f>
        <v>0</v>
      </c>
      <c r="AD78" s="79"/>
      <c r="AE78" s="131">
        <f t="shared" ref="AE78" si="625">SUM(AE72:AE77)</f>
        <v>0</v>
      </c>
      <c r="AF78" s="79"/>
      <c r="AG78" s="131">
        <f t="shared" ref="AG78" si="626">SUM(AG72:AG77)</f>
        <v>0</v>
      </c>
      <c r="AH78" s="79"/>
      <c r="AI78" s="131">
        <f t="shared" ref="AI78" si="627">SUM(AI72:AI77)</f>
        <v>0</v>
      </c>
      <c r="AJ78" s="79"/>
      <c r="AK78" s="131">
        <f t="shared" ref="AK78" si="628">SUM(AK72:AK77)</f>
        <v>0</v>
      </c>
      <c r="AL78" s="79"/>
      <c r="AM78" s="131">
        <f t="shared" ref="AM78" si="629">SUM(AM72:AM77)</f>
        <v>0</v>
      </c>
      <c r="AN78" s="79"/>
      <c r="AO78" s="131">
        <f t="shared" ref="AO78" si="630">SUM(AO72:AO77)</f>
        <v>0</v>
      </c>
      <c r="AP78" s="79"/>
      <c r="AQ78" s="131">
        <f t="shared" ref="AQ78" si="631">SUM(AQ72:AQ77)</f>
        <v>0</v>
      </c>
      <c r="AR78" s="79"/>
      <c r="AS78" s="131">
        <f t="shared" ref="AS78" si="632">SUM(AS72:AS77)</f>
        <v>0</v>
      </c>
      <c r="AT78" s="79"/>
      <c r="AU78" s="131">
        <f t="shared" ref="AU78" si="633">SUM(AU72:AU77)</f>
        <v>0</v>
      </c>
      <c r="AV78" s="79"/>
      <c r="AW78" s="131">
        <f t="shared" ref="AW78" si="634">SUM(AW72:AW77)</f>
        <v>0</v>
      </c>
      <c r="AX78" s="79"/>
      <c r="AY78" s="131">
        <f t="shared" ref="AY78" si="635">SUM(AY72:AY77)</f>
        <v>0</v>
      </c>
      <c r="BA78" s="131">
        <f t="shared" ref="BA78" si="636">SUM(BA72:BA77)</f>
        <v>0</v>
      </c>
      <c r="BC78" s="131">
        <f t="shared" ref="BC78" si="637">SUM(BC72:BC77)</f>
        <v>0</v>
      </c>
      <c r="BE78" s="131">
        <f t="shared" ref="BE78" si="638">SUM(BE72:BE77)</f>
        <v>0</v>
      </c>
      <c r="BG78" s="131">
        <f t="shared" ref="BG78" si="639">SUM(BG72:BG77)</f>
        <v>0</v>
      </c>
      <c r="BI78" s="131">
        <f t="shared" ref="BI78" si="640">SUM(BI72:BI77)</f>
        <v>0</v>
      </c>
      <c r="BK78" s="131">
        <f t="shared" ref="BK78" si="641">SUM(BK72:BK77)</f>
        <v>0</v>
      </c>
      <c r="BM78" s="131">
        <f t="shared" ref="BM78" si="642">SUM(BM72:BM77)</f>
        <v>0</v>
      </c>
      <c r="BO78" s="131">
        <f t="shared" ref="BO78" si="643">SUM(BO72:BO77)</f>
        <v>0</v>
      </c>
      <c r="BQ78" s="131">
        <f t="shared" ref="BQ78" si="644">SUM(BQ72:BQ77)</f>
        <v>0</v>
      </c>
      <c r="BS78" s="131">
        <f t="shared" ref="BS78" si="645">SUM(BS72:BS77)</f>
        <v>520227.21</v>
      </c>
      <c r="BU78" s="131">
        <f t="shared" ref="BU78" si="646">SUM(BU72:BU77)</f>
        <v>0</v>
      </c>
      <c r="BW78" s="131">
        <f t="shared" ref="BW78" si="647">SUM(BW72:BW77)</f>
        <v>0</v>
      </c>
      <c r="BY78" s="131">
        <f t="shared" ref="BY78" si="648">SUM(BY72:BY77)</f>
        <v>118748.63</v>
      </c>
      <c r="CA78" s="131">
        <f t="shared" ref="CA78" si="649">SUM(CA72:CA77)</f>
        <v>6110.1</v>
      </c>
      <c r="CC78" s="131">
        <f t="shared" ref="CC78" si="650">SUM(CC72:CC77)</f>
        <v>0</v>
      </c>
    </row>
    <row r="79" spans="1:81" s="61" customFormat="1" ht="16.5" x14ac:dyDescent="0.2">
      <c r="A79" s="111">
        <v>7</v>
      </c>
      <c r="B79" s="112"/>
      <c r="C79" s="113" t="s">
        <v>148</v>
      </c>
      <c r="D79" s="119"/>
      <c r="E79" s="115"/>
      <c r="F79" s="120"/>
      <c r="G79" s="117"/>
      <c r="H79" s="118"/>
      <c r="I79" s="79"/>
      <c r="J79" s="96"/>
      <c r="K79" s="79"/>
      <c r="L79" s="79"/>
      <c r="M79" s="96"/>
      <c r="N79" s="79"/>
      <c r="O79" s="96"/>
      <c r="P79" s="101"/>
      <c r="Q79" s="96"/>
      <c r="R79" s="79"/>
      <c r="S79" s="96"/>
      <c r="T79" s="79"/>
      <c r="U79" s="102"/>
      <c r="V79" s="101"/>
      <c r="W79" s="79"/>
      <c r="X79" s="60"/>
      <c r="Y79" s="79"/>
      <c r="Z79" s="60"/>
      <c r="AA79" s="79"/>
      <c r="AB79" s="60"/>
      <c r="AC79" s="23"/>
      <c r="AD79" s="60"/>
      <c r="AE79" s="23"/>
      <c r="AF79" s="60"/>
      <c r="AG79" s="23"/>
      <c r="AH79" s="60"/>
      <c r="AI79" s="23"/>
      <c r="AJ79" s="60"/>
      <c r="AK79" s="23"/>
      <c r="AL79" s="60"/>
      <c r="AM79" s="23"/>
      <c r="AN79" s="60"/>
      <c r="AO79" s="23"/>
      <c r="AP79" s="60"/>
      <c r="AQ79" s="23"/>
      <c r="AR79" s="60"/>
      <c r="AS79" s="23"/>
      <c r="AT79" s="60"/>
      <c r="AU79" s="23"/>
      <c r="AV79" s="60"/>
      <c r="AW79" s="23"/>
      <c r="AX79" s="60"/>
      <c r="AY79" s="23"/>
    </row>
    <row r="80" spans="1:81" s="61" customFormat="1" ht="17.25" thickBot="1" x14ac:dyDescent="0.25">
      <c r="A80" s="121"/>
      <c r="B80" s="122" t="s">
        <v>149</v>
      </c>
      <c r="C80" s="123" t="s">
        <v>150</v>
      </c>
      <c r="D80" s="129"/>
      <c r="E80" s="125"/>
      <c r="F80" s="130"/>
      <c r="G80" s="127"/>
      <c r="H80" s="128"/>
      <c r="I80" s="79"/>
      <c r="J80" s="96"/>
      <c r="K80" s="79"/>
      <c r="L80" s="79"/>
      <c r="M80" s="96"/>
      <c r="N80" s="79"/>
      <c r="O80" s="96"/>
      <c r="P80" s="101"/>
      <c r="Q80" s="96"/>
      <c r="R80" s="79"/>
      <c r="S80" s="96"/>
      <c r="T80" s="79"/>
      <c r="U80" s="102"/>
      <c r="V80" s="101"/>
      <c r="W80" s="79"/>
      <c r="X80" s="60"/>
      <c r="Y80" s="79"/>
      <c r="Z80" s="60"/>
      <c r="AA80" s="79"/>
      <c r="AB80" s="60"/>
      <c r="AC80" s="23"/>
      <c r="AD80" s="60"/>
      <c r="AE80" s="23"/>
      <c r="AF80" s="60"/>
      <c r="AG80" s="23"/>
      <c r="AH80" s="60"/>
      <c r="AI80" s="23"/>
      <c r="AJ80" s="60"/>
      <c r="AK80" s="23"/>
      <c r="AL80" s="60"/>
      <c r="AM80" s="23"/>
      <c r="AN80" s="60"/>
      <c r="AO80" s="23"/>
      <c r="AP80" s="60"/>
      <c r="AQ80" s="23"/>
      <c r="AR80" s="60"/>
      <c r="AS80" s="23"/>
      <c r="AT80" s="60"/>
      <c r="AU80" s="23"/>
      <c r="AV80" s="60"/>
      <c r="AW80" s="23"/>
      <c r="AX80" s="60"/>
      <c r="AY80" s="23"/>
    </row>
    <row r="81" spans="1:81" s="8" customFormat="1" ht="49.5" x14ac:dyDescent="0.2">
      <c r="A81" s="94">
        <v>7.1</v>
      </c>
      <c r="B81" s="110" t="s">
        <v>151</v>
      </c>
      <c r="C81" s="64" t="s">
        <v>152</v>
      </c>
      <c r="D81" s="65" t="s">
        <v>33</v>
      </c>
      <c r="E81" s="77">
        <v>4</v>
      </c>
      <c r="F81" s="74"/>
      <c r="G81" s="78">
        <v>2145.5</v>
      </c>
      <c r="H81" s="107">
        <f t="shared" ref="H81:H86" si="651">ROUND(E81*G81,2)</f>
        <v>8582</v>
      </c>
      <c r="I81" s="79">
        <f t="shared" ref="I81:I86" si="652">P81+R81+T81+V81+X81+Z81+AB81+AD81+AF81+AH81+AJ81+AL81+AN81+AP81+AR81+AT81+AV81+AX81+AZ81+BB81+BD81+BF81+BH81+BJ81+BL81+BN81+BP81+BR81+BT81+BV81+BX81+BZ81+CB81</f>
        <v>0</v>
      </c>
      <c r="J81" s="96">
        <f t="shared" ref="J81:J86" si="653">ROUND(Q81+S81+U81+W81+Y81+AA81+AC81+AE81+AG81+AI81+AK81+AM81+AO81+AQ81+AS81+AU81+AW81+AY81+BG81+BI81+BK81,2)+BM81+BO81+BQ81+BS81+BU81+BW81+BY81+CA81+CC81+BA81+BC81+BE81</f>
        <v>0</v>
      </c>
      <c r="K81" s="79">
        <f t="shared" si="612"/>
        <v>4</v>
      </c>
      <c r="L81" s="79">
        <f t="shared" si="580"/>
        <v>0</v>
      </c>
      <c r="M81" s="96">
        <f t="shared" si="581"/>
        <v>0</v>
      </c>
      <c r="N81" s="79">
        <f>E81-I81</f>
        <v>4</v>
      </c>
      <c r="O81" s="96">
        <f>H81-J81</f>
        <v>8582</v>
      </c>
      <c r="P81" s="97"/>
      <c r="Q81" s="98">
        <f>ROUND(P81*G81,2)</f>
        <v>0</v>
      </c>
      <c r="R81" s="99"/>
      <c r="S81" s="98">
        <f>ROUND(R81*G81,2)</f>
        <v>0</v>
      </c>
      <c r="T81" s="99"/>
      <c r="U81" s="100">
        <f>ROUND(T81*G81,2)</f>
        <v>0</v>
      </c>
      <c r="V81" s="108"/>
      <c r="W81" s="79">
        <f>ROUND(V81*G81,2)</f>
        <v>0</v>
      </c>
      <c r="X81" s="23"/>
      <c r="Y81" s="79">
        <f>ROUND(X81*G81,2)</f>
        <v>0</v>
      </c>
      <c r="Z81" s="23"/>
      <c r="AA81" s="79">
        <f>ROUND(Z81*G81,2)</f>
        <v>0</v>
      </c>
      <c r="AB81" s="23"/>
      <c r="AC81" s="23">
        <f>ROUND(AB81*G81,2)</f>
        <v>0</v>
      </c>
      <c r="AD81" s="23"/>
      <c r="AE81" s="23">
        <f>ROUND(AD81*G81,2)</f>
        <v>0</v>
      </c>
      <c r="AF81" s="23"/>
      <c r="AG81" s="23">
        <f>ROUND(AF81*G81,2)</f>
        <v>0</v>
      </c>
      <c r="AH81" s="60"/>
      <c r="AI81" s="23">
        <f t="shared" ref="AI81:AI86" si="654">ROUND(AH81*G81,2)</f>
        <v>0</v>
      </c>
      <c r="AJ81" s="60"/>
      <c r="AK81" s="23">
        <f t="shared" ref="AK81:AK86" si="655">ROUND(AJ81*G81,2)</f>
        <v>0</v>
      </c>
      <c r="AL81" s="60"/>
      <c r="AM81" s="23">
        <f t="shared" ref="AM81:AM86" si="656">ROUND(AL81*G81,2)</f>
        <v>0</v>
      </c>
      <c r="AN81" s="60"/>
      <c r="AO81" s="23">
        <f t="shared" ref="AO81:AO86" si="657">ROUND(AN81*G81,2)</f>
        <v>0</v>
      </c>
      <c r="AP81" s="60"/>
      <c r="AQ81" s="23">
        <f t="shared" ref="AQ81:AQ86" si="658">ROUND(AP81*G81,2)</f>
        <v>0</v>
      </c>
      <c r="AR81" s="60"/>
      <c r="AS81" s="23">
        <f t="shared" ref="AS81:AS86" si="659">ROUND(AR81*G81,2)</f>
        <v>0</v>
      </c>
      <c r="AT81" s="60"/>
      <c r="AU81" s="23">
        <f t="shared" ref="AU81:AU86" si="660">ROUND(AT81*G81,2)</f>
        <v>0</v>
      </c>
      <c r="AV81" s="60"/>
      <c r="AW81" s="23">
        <f t="shared" ref="AW81:AW86" si="661">ROUND(AV81*G81,2)</f>
        <v>0</v>
      </c>
      <c r="AX81" s="60"/>
      <c r="AY81" s="23">
        <f t="shared" ref="AY81:AY86" si="662">ROUND(AX81*G81,2)</f>
        <v>0</v>
      </c>
      <c r="BA81" s="23">
        <f t="shared" ref="BA81:BA86" si="663">ROUND(AZ81*G81,2)</f>
        <v>0</v>
      </c>
      <c r="BC81" s="23">
        <f t="shared" ref="BC81:BC86" si="664">ROUND(BB81*G81,2)</f>
        <v>0</v>
      </c>
      <c r="BE81" s="23">
        <f t="shared" ref="BE81:BE86" si="665">ROUND(BD81*G81,2)</f>
        <v>0</v>
      </c>
      <c r="BG81" s="23">
        <f t="shared" ref="BG81:BG86" si="666">ROUND(BF81*G81,2)</f>
        <v>0</v>
      </c>
      <c r="BI81" s="23">
        <f t="shared" ref="BI81:BI86" si="667">ROUND(BH81*G81,2)</f>
        <v>0</v>
      </c>
      <c r="BK81" s="23">
        <f t="shared" ref="BK81:BK86" si="668">ROUND(BJ81*G81,2)</f>
        <v>0</v>
      </c>
      <c r="BM81" s="23">
        <f t="shared" ref="BM81:BM86" si="669">ROUND(BL81*G81,2)</f>
        <v>0</v>
      </c>
      <c r="BO81" s="23">
        <f t="shared" ref="BO81:BO86" si="670">ROUND(BN81*G81,2)</f>
        <v>0</v>
      </c>
      <c r="BQ81" s="23">
        <f t="shared" ref="BQ81:BQ86" si="671">ROUND(BP81*G81,2)</f>
        <v>0</v>
      </c>
      <c r="BR81" s="61"/>
      <c r="BS81" s="23">
        <f t="shared" ref="BS81:BS86" si="672">ROUND(BR81*G81,2)</f>
        <v>0</v>
      </c>
      <c r="BT81" s="61"/>
      <c r="BU81" s="23">
        <f t="shared" ref="BU81:BU86" si="673">ROUND(BT81*G81,2)</f>
        <v>0</v>
      </c>
      <c r="BV81" s="61"/>
      <c r="BW81" s="23">
        <f t="shared" ref="BW81:BW86" si="674">ROUND(BV81*G81,2)</f>
        <v>0</v>
      </c>
      <c r="BX81" s="61"/>
      <c r="BY81" s="23">
        <f t="shared" ref="BY81:BY86" si="675">ROUND(BX81*G81,2)</f>
        <v>0</v>
      </c>
      <c r="BZ81" s="61"/>
      <c r="CA81" s="23">
        <f t="shared" ref="CA81:CA86" si="676">ROUND(BZ81*G81,2)</f>
        <v>0</v>
      </c>
      <c r="CB81" s="61"/>
      <c r="CC81" s="23">
        <f t="shared" ref="CC81:CC86" si="677">ROUND(CB81*G81,2)</f>
        <v>0</v>
      </c>
    </row>
    <row r="82" spans="1:81" s="61" customFormat="1" ht="49.5" x14ac:dyDescent="0.2">
      <c r="A82" s="94">
        <v>7.2</v>
      </c>
      <c r="B82" s="110" t="s">
        <v>153</v>
      </c>
      <c r="C82" s="64" t="s">
        <v>154</v>
      </c>
      <c r="D82" s="63" t="s">
        <v>33</v>
      </c>
      <c r="E82" s="77">
        <v>1</v>
      </c>
      <c r="F82" s="75"/>
      <c r="G82" s="78">
        <v>2035.24</v>
      </c>
      <c r="H82" s="107">
        <f t="shared" si="651"/>
        <v>2035.24</v>
      </c>
      <c r="I82" s="79">
        <f t="shared" si="652"/>
        <v>0</v>
      </c>
      <c r="J82" s="96">
        <f t="shared" si="653"/>
        <v>0</v>
      </c>
      <c r="K82" s="79">
        <f t="shared" si="612"/>
        <v>1</v>
      </c>
      <c r="L82" s="79">
        <f t="shared" si="580"/>
        <v>0</v>
      </c>
      <c r="M82" s="96">
        <f t="shared" si="581"/>
        <v>0</v>
      </c>
      <c r="N82" s="79">
        <f>E82-I82</f>
        <v>1</v>
      </c>
      <c r="O82" s="96">
        <f>H82-J82</f>
        <v>2035.24</v>
      </c>
      <c r="P82" s="101"/>
      <c r="Q82" s="96">
        <f>ROUND(P82*G82,2)</f>
        <v>0</v>
      </c>
      <c r="R82" s="79"/>
      <c r="S82" s="96">
        <f>ROUND(R82*G82,2)</f>
        <v>0</v>
      </c>
      <c r="T82" s="79"/>
      <c r="U82" s="102">
        <f>ROUND(T82*G82,2)</f>
        <v>0</v>
      </c>
      <c r="V82" s="101"/>
      <c r="W82" s="79">
        <f t="shared" ref="W82:W86" si="678">ROUND(V82*G82,2)</f>
        <v>0</v>
      </c>
      <c r="X82" s="60"/>
      <c r="Y82" s="79">
        <f t="shared" ref="Y82:Y86" si="679">ROUND(X82*G82,2)</f>
        <v>0</v>
      </c>
      <c r="Z82" s="60"/>
      <c r="AA82" s="79">
        <f t="shared" ref="AA82:AA86" si="680">ROUND(Z82*G82,2)</f>
        <v>0</v>
      </c>
      <c r="AB82" s="60"/>
      <c r="AC82" s="23">
        <f t="shared" ref="AC82:AC86" si="681">ROUND(AB82*G82,2)</f>
        <v>0</v>
      </c>
      <c r="AD82" s="60"/>
      <c r="AE82" s="23">
        <f t="shared" ref="AE82:AE86" si="682">ROUND(AD82*G82,2)</f>
        <v>0</v>
      </c>
      <c r="AF82" s="60"/>
      <c r="AG82" s="23">
        <f t="shared" ref="AG82:AG86" si="683">ROUND(AF82*G82,2)</f>
        <v>0</v>
      </c>
      <c r="AH82" s="60"/>
      <c r="AI82" s="23">
        <f t="shared" si="654"/>
        <v>0</v>
      </c>
      <c r="AJ82" s="60"/>
      <c r="AK82" s="23">
        <f t="shared" si="655"/>
        <v>0</v>
      </c>
      <c r="AL82" s="60"/>
      <c r="AM82" s="23">
        <f t="shared" si="656"/>
        <v>0</v>
      </c>
      <c r="AN82" s="60"/>
      <c r="AO82" s="23">
        <f t="shared" si="657"/>
        <v>0</v>
      </c>
      <c r="AP82" s="60"/>
      <c r="AQ82" s="23">
        <f t="shared" si="658"/>
        <v>0</v>
      </c>
      <c r="AR82" s="60"/>
      <c r="AS82" s="23">
        <f t="shared" si="659"/>
        <v>0</v>
      </c>
      <c r="AT82" s="60"/>
      <c r="AU82" s="23">
        <f t="shared" si="660"/>
        <v>0</v>
      </c>
      <c r="AV82" s="60"/>
      <c r="AW82" s="23">
        <f t="shared" si="661"/>
        <v>0</v>
      </c>
      <c r="AX82" s="60"/>
      <c r="AY82" s="23">
        <f t="shared" si="662"/>
        <v>0</v>
      </c>
      <c r="BA82" s="23">
        <f t="shared" si="663"/>
        <v>0</v>
      </c>
      <c r="BC82" s="23">
        <f t="shared" si="664"/>
        <v>0</v>
      </c>
      <c r="BE82" s="23">
        <f t="shared" si="665"/>
        <v>0</v>
      </c>
      <c r="BG82" s="23">
        <f t="shared" si="666"/>
        <v>0</v>
      </c>
      <c r="BI82" s="23">
        <f t="shared" si="667"/>
        <v>0</v>
      </c>
      <c r="BK82" s="23">
        <f t="shared" si="668"/>
        <v>0</v>
      </c>
      <c r="BM82" s="23">
        <f t="shared" si="669"/>
        <v>0</v>
      </c>
      <c r="BO82" s="23">
        <f t="shared" si="670"/>
        <v>0</v>
      </c>
      <c r="BQ82" s="23">
        <f t="shared" si="671"/>
        <v>0</v>
      </c>
      <c r="BS82" s="23">
        <f t="shared" si="672"/>
        <v>0</v>
      </c>
      <c r="BU82" s="23">
        <f t="shared" si="673"/>
        <v>0</v>
      </c>
      <c r="BW82" s="23">
        <f t="shared" si="674"/>
        <v>0</v>
      </c>
      <c r="BY82" s="23">
        <f t="shared" si="675"/>
        <v>0</v>
      </c>
      <c r="CA82" s="23">
        <f t="shared" si="676"/>
        <v>0</v>
      </c>
      <c r="CC82" s="23">
        <f t="shared" si="677"/>
        <v>0</v>
      </c>
    </row>
    <row r="83" spans="1:81" s="61" customFormat="1" ht="49.5" x14ac:dyDescent="0.2">
      <c r="A83" s="94">
        <v>7.3</v>
      </c>
      <c r="B83" s="110" t="s">
        <v>155</v>
      </c>
      <c r="C83" s="64" t="s">
        <v>156</v>
      </c>
      <c r="D83" s="63" t="s">
        <v>33</v>
      </c>
      <c r="E83" s="77">
        <v>10</v>
      </c>
      <c r="F83" s="75"/>
      <c r="G83" s="78">
        <v>2035.24</v>
      </c>
      <c r="H83" s="107">
        <f t="shared" si="651"/>
        <v>20352.400000000001</v>
      </c>
      <c r="I83" s="79">
        <f t="shared" si="652"/>
        <v>0</v>
      </c>
      <c r="J83" s="96">
        <f t="shared" si="653"/>
        <v>0</v>
      </c>
      <c r="K83" s="79">
        <f t="shared" si="612"/>
        <v>10</v>
      </c>
      <c r="L83" s="79">
        <f t="shared" si="580"/>
        <v>0</v>
      </c>
      <c r="M83" s="96">
        <f t="shared" si="581"/>
        <v>0</v>
      </c>
      <c r="N83" s="79">
        <f t="shared" ref="N83:N86" si="684">E83-I83</f>
        <v>10</v>
      </c>
      <c r="O83" s="96">
        <f t="shared" ref="O83:O86" si="685">H83-J83</f>
        <v>20352.400000000001</v>
      </c>
      <c r="P83" s="101"/>
      <c r="Q83" s="96">
        <f t="shared" ref="Q83:Q86" si="686">ROUND(P83*G83,2)</f>
        <v>0</v>
      </c>
      <c r="R83" s="79"/>
      <c r="S83" s="96">
        <f t="shared" ref="S83:S86" si="687">ROUND(R83*G83,2)</f>
        <v>0</v>
      </c>
      <c r="T83" s="79"/>
      <c r="U83" s="102">
        <f t="shared" ref="U83:U86" si="688">ROUND(T83*G83,2)</f>
        <v>0</v>
      </c>
      <c r="V83" s="101"/>
      <c r="W83" s="79">
        <f t="shared" si="678"/>
        <v>0</v>
      </c>
      <c r="X83" s="60"/>
      <c r="Y83" s="79">
        <f t="shared" si="679"/>
        <v>0</v>
      </c>
      <c r="Z83" s="60"/>
      <c r="AA83" s="79">
        <f t="shared" si="680"/>
        <v>0</v>
      </c>
      <c r="AB83" s="60"/>
      <c r="AC83" s="23">
        <f t="shared" si="681"/>
        <v>0</v>
      </c>
      <c r="AD83" s="60"/>
      <c r="AE83" s="23">
        <f t="shared" si="682"/>
        <v>0</v>
      </c>
      <c r="AF83" s="60"/>
      <c r="AG83" s="23">
        <f t="shared" si="683"/>
        <v>0</v>
      </c>
      <c r="AH83" s="60"/>
      <c r="AI83" s="23">
        <f t="shared" si="654"/>
        <v>0</v>
      </c>
      <c r="AJ83" s="60"/>
      <c r="AK83" s="23">
        <f t="shared" si="655"/>
        <v>0</v>
      </c>
      <c r="AL83" s="60"/>
      <c r="AM83" s="23">
        <f t="shared" si="656"/>
        <v>0</v>
      </c>
      <c r="AN83" s="60"/>
      <c r="AO83" s="23">
        <f t="shared" si="657"/>
        <v>0</v>
      </c>
      <c r="AP83" s="60"/>
      <c r="AQ83" s="23">
        <f t="shared" si="658"/>
        <v>0</v>
      </c>
      <c r="AR83" s="60"/>
      <c r="AS83" s="23">
        <f t="shared" si="659"/>
        <v>0</v>
      </c>
      <c r="AT83" s="60"/>
      <c r="AU83" s="23">
        <f t="shared" si="660"/>
        <v>0</v>
      </c>
      <c r="AV83" s="60"/>
      <c r="AW83" s="23">
        <f t="shared" si="661"/>
        <v>0</v>
      </c>
      <c r="AX83" s="60"/>
      <c r="AY83" s="23">
        <f t="shared" si="662"/>
        <v>0</v>
      </c>
      <c r="BA83" s="23">
        <f t="shared" si="663"/>
        <v>0</v>
      </c>
      <c r="BC83" s="23">
        <f t="shared" si="664"/>
        <v>0</v>
      </c>
      <c r="BE83" s="23">
        <f t="shared" si="665"/>
        <v>0</v>
      </c>
      <c r="BG83" s="23">
        <f t="shared" si="666"/>
        <v>0</v>
      </c>
      <c r="BI83" s="23">
        <f t="shared" si="667"/>
        <v>0</v>
      </c>
      <c r="BK83" s="23">
        <f t="shared" si="668"/>
        <v>0</v>
      </c>
      <c r="BM83" s="23">
        <f t="shared" si="669"/>
        <v>0</v>
      </c>
      <c r="BO83" s="23">
        <f t="shared" si="670"/>
        <v>0</v>
      </c>
      <c r="BQ83" s="23">
        <f t="shared" si="671"/>
        <v>0</v>
      </c>
      <c r="BS83" s="23">
        <f t="shared" si="672"/>
        <v>0</v>
      </c>
      <c r="BU83" s="23">
        <f t="shared" si="673"/>
        <v>0</v>
      </c>
      <c r="BW83" s="23">
        <f t="shared" si="674"/>
        <v>0</v>
      </c>
      <c r="BY83" s="23">
        <f t="shared" si="675"/>
        <v>0</v>
      </c>
      <c r="CA83" s="23">
        <f t="shared" si="676"/>
        <v>0</v>
      </c>
      <c r="CC83" s="23">
        <f t="shared" si="677"/>
        <v>0</v>
      </c>
    </row>
    <row r="84" spans="1:81" s="61" customFormat="1" ht="49.5" x14ac:dyDescent="0.2">
      <c r="A84" s="94">
        <v>7.4</v>
      </c>
      <c r="B84" s="110" t="s">
        <v>157</v>
      </c>
      <c r="C84" s="64" t="s">
        <v>158</v>
      </c>
      <c r="D84" s="65" t="s">
        <v>33</v>
      </c>
      <c r="E84" s="77">
        <v>10</v>
      </c>
      <c r="F84" s="74"/>
      <c r="G84" s="78">
        <v>1980.11</v>
      </c>
      <c r="H84" s="107">
        <f t="shared" si="651"/>
        <v>19801.099999999999</v>
      </c>
      <c r="I84" s="79">
        <f t="shared" si="652"/>
        <v>0</v>
      </c>
      <c r="J84" s="96">
        <f t="shared" si="653"/>
        <v>0</v>
      </c>
      <c r="K84" s="79">
        <f t="shared" si="612"/>
        <v>10</v>
      </c>
      <c r="L84" s="79">
        <f t="shared" si="580"/>
        <v>0</v>
      </c>
      <c r="M84" s="96">
        <f t="shared" si="581"/>
        <v>0</v>
      </c>
      <c r="N84" s="79">
        <f t="shared" si="684"/>
        <v>10</v>
      </c>
      <c r="O84" s="96">
        <f t="shared" si="685"/>
        <v>19801.099999999999</v>
      </c>
      <c r="P84" s="101"/>
      <c r="Q84" s="96">
        <f t="shared" si="686"/>
        <v>0</v>
      </c>
      <c r="R84" s="79"/>
      <c r="S84" s="96">
        <f t="shared" si="687"/>
        <v>0</v>
      </c>
      <c r="T84" s="79"/>
      <c r="U84" s="102">
        <f t="shared" si="688"/>
        <v>0</v>
      </c>
      <c r="V84" s="101"/>
      <c r="W84" s="79">
        <f t="shared" si="678"/>
        <v>0</v>
      </c>
      <c r="X84" s="60"/>
      <c r="Y84" s="79">
        <f t="shared" si="679"/>
        <v>0</v>
      </c>
      <c r="Z84" s="60"/>
      <c r="AA84" s="79">
        <f t="shared" si="680"/>
        <v>0</v>
      </c>
      <c r="AB84" s="60"/>
      <c r="AC84" s="23">
        <f t="shared" si="681"/>
        <v>0</v>
      </c>
      <c r="AD84" s="60"/>
      <c r="AE84" s="23">
        <f t="shared" si="682"/>
        <v>0</v>
      </c>
      <c r="AF84" s="60"/>
      <c r="AG84" s="23">
        <f t="shared" si="683"/>
        <v>0</v>
      </c>
      <c r="AH84" s="60"/>
      <c r="AI84" s="23">
        <f t="shared" si="654"/>
        <v>0</v>
      </c>
      <c r="AJ84" s="60"/>
      <c r="AK84" s="23">
        <f t="shared" si="655"/>
        <v>0</v>
      </c>
      <c r="AL84" s="60"/>
      <c r="AM84" s="23">
        <f t="shared" si="656"/>
        <v>0</v>
      </c>
      <c r="AN84" s="60"/>
      <c r="AO84" s="23">
        <f t="shared" si="657"/>
        <v>0</v>
      </c>
      <c r="AP84" s="60"/>
      <c r="AQ84" s="23">
        <f t="shared" si="658"/>
        <v>0</v>
      </c>
      <c r="AR84" s="60"/>
      <c r="AS84" s="23">
        <f t="shared" si="659"/>
        <v>0</v>
      </c>
      <c r="AT84" s="60"/>
      <c r="AU84" s="23">
        <f t="shared" si="660"/>
        <v>0</v>
      </c>
      <c r="AV84" s="60"/>
      <c r="AW84" s="23">
        <f t="shared" si="661"/>
        <v>0</v>
      </c>
      <c r="AX84" s="60"/>
      <c r="AY84" s="23">
        <f t="shared" si="662"/>
        <v>0</v>
      </c>
      <c r="BA84" s="23">
        <f t="shared" si="663"/>
        <v>0</v>
      </c>
      <c r="BC84" s="23">
        <f t="shared" si="664"/>
        <v>0</v>
      </c>
      <c r="BE84" s="23">
        <f t="shared" si="665"/>
        <v>0</v>
      </c>
      <c r="BG84" s="23">
        <f t="shared" si="666"/>
        <v>0</v>
      </c>
      <c r="BI84" s="23">
        <f t="shared" si="667"/>
        <v>0</v>
      </c>
      <c r="BK84" s="23">
        <f t="shared" si="668"/>
        <v>0</v>
      </c>
      <c r="BM84" s="23">
        <f t="shared" si="669"/>
        <v>0</v>
      </c>
      <c r="BO84" s="23">
        <f t="shared" si="670"/>
        <v>0</v>
      </c>
      <c r="BQ84" s="23">
        <f t="shared" si="671"/>
        <v>0</v>
      </c>
      <c r="BS84" s="23">
        <f t="shared" si="672"/>
        <v>0</v>
      </c>
      <c r="BU84" s="23">
        <f t="shared" si="673"/>
        <v>0</v>
      </c>
      <c r="BW84" s="23">
        <f t="shared" si="674"/>
        <v>0</v>
      </c>
      <c r="BY84" s="23">
        <f t="shared" si="675"/>
        <v>0</v>
      </c>
      <c r="CA84" s="23">
        <f t="shared" si="676"/>
        <v>0</v>
      </c>
      <c r="CC84" s="23">
        <f t="shared" si="677"/>
        <v>0</v>
      </c>
    </row>
    <row r="85" spans="1:81" s="61" customFormat="1" ht="82.5" x14ac:dyDescent="0.2">
      <c r="A85" s="94">
        <v>7.5</v>
      </c>
      <c r="B85" s="110" t="s">
        <v>159</v>
      </c>
      <c r="C85" s="64" t="s">
        <v>160</v>
      </c>
      <c r="D85" s="63" t="s">
        <v>33</v>
      </c>
      <c r="E85" s="77">
        <v>4</v>
      </c>
      <c r="F85" s="75"/>
      <c r="G85" s="78">
        <v>41653.85</v>
      </c>
      <c r="H85" s="107">
        <f t="shared" si="651"/>
        <v>166615.4</v>
      </c>
      <c r="I85" s="79">
        <f t="shared" si="652"/>
        <v>0</v>
      </c>
      <c r="J85" s="96">
        <f t="shared" si="653"/>
        <v>0</v>
      </c>
      <c r="K85" s="79">
        <f t="shared" si="612"/>
        <v>4</v>
      </c>
      <c r="L85" s="79">
        <f t="shared" si="580"/>
        <v>0</v>
      </c>
      <c r="M85" s="96">
        <f t="shared" si="581"/>
        <v>0</v>
      </c>
      <c r="N85" s="79">
        <f t="shared" si="684"/>
        <v>4</v>
      </c>
      <c r="O85" s="96">
        <f t="shared" si="685"/>
        <v>166615.4</v>
      </c>
      <c r="P85" s="101"/>
      <c r="Q85" s="96">
        <f t="shared" si="686"/>
        <v>0</v>
      </c>
      <c r="R85" s="79"/>
      <c r="S85" s="96">
        <f t="shared" si="687"/>
        <v>0</v>
      </c>
      <c r="T85" s="79"/>
      <c r="U85" s="102">
        <f t="shared" si="688"/>
        <v>0</v>
      </c>
      <c r="V85" s="101"/>
      <c r="W85" s="79">
        <f t="shared" si="678"/>
        <v>0</v>
      </c>
      <c r="X85" s="60"/>
      <c r="Y85" s="79">
        <f t="shared" si="679"/>
        <v>0</v>
      </c>
      <c r="Z85" s="60"/>
      <c r="AA85" s="79">
        <f t="shared" si="680"/>
        <v>0</v>
      </c>
      <c r="AB85" s="60"/>
      <c r="AC85" s="23">
        <f t="shared" si="681"/>
        <v>0</v>
      </c>
      <c r="AD85" s="60"/>
      <c r="AE85" s="23">
        <f t="shared" si="682"/>
        <v>0</v>
      </c>
      <c r="AF85" s="60"/>
      <c r="AG85" s="23">
        <f t="shared" si="683"/>
        <v>0</v>
      </c>
      <c r="AH85" s="60"/>
      <c r="AI85" s="23">
        <f t="shared" si="654"/>
        <v>0</v>
      </c>
      <c r="AJ85" s="60"/>
      <c r="AK85" s="23">
        <f t="shared" si="655"/>
        <v>0</v>
      </c>
      <c r="AL85" s="60"/>
      <c r="AM85" s="23">
        <f t="shared" si="656"/>
        <v>0</v>
      </c>
      <c r="AN85" s="60"/>
      <c r="AO85" s="23">
        <f t="shared" si="657"/>
        <v>0</v>
      </c>
      <c r="AP85" s="60"/>
      <c r="AQ85" s="23">
        <f t="shared" si="658"/>
        <v>0</v>
      </c>
      <c r="AR85" s="60"/>
      <c r="AS85" s="23">
        <f t="shared" si="659"/>
        <v>0</v>
      </c>
      <c r="AT85" s="60"/>
      <c r="AU85" s="23">
        <f t="shared" si="660"/>
        <v>0</v>
      </c>
      <c r="AV85" s="60"/>
      <c r="AW85" s="23">
        <f t="shared" si="661"/>
        <v>0</v>
      </c>
      <c r="AX85" s="60"/>
      <c r="AY85" s="23">
        <f t="shared" si="662"/>
        <v>0</v>
      </c>
      <c r="BA85" s="23">
        <f t="shared" si="663"/>
        <v>0</v>
      </c>
      <c r="BC85" s="23">
        <f t="shared" si="664"/>
        <v>0</v>
      </c>
      <c r="BE85" s="23">
        <f t="shared" si="665"/>
        <v>0</v>
      </c>
      <c r="BG85" s="23">
        <f t="shared" si="666"/>
        <v>0</v>
      </c>
      <c r="BI85" s="23">
        <f t="shared" si="667"/>
        <v>0</v>
      </c>
      <c r="BK85" s="23">
        <f t="shared" si="668"/>
        <v>0</v>
      </c>
      <c r="BM85" s="23">
        <f t="shared" si="669"/>
        <v>0</v>
      </c>
      <c r="BO85" s="23">
        <f t="shared" si="670"/>
        <v>0</v>
      </c>
      <c r="BQ85" s="23">
        <f t="shared" si="671"/>
        <v>0</v>
      </c>
      <c r="BS85" s="23">
        <f t="shared" si="672"/>
        <v>0</v>
      </c>
      <c r="BU85" s="23">
        <f t="shared" si="673"/>
        <v>0</v>
      </c>
      <c r="BW85" s="23">
        <f t="shared" si="674"/>
        <v>0</v>
      </c>
      <c r="BY85" s="23">
        <f t="shared" si="675"/>
        <v>0</v>
      </c>
      <c r="CA85" s="23">
        <f t="shared" si="676"/>
        <v>0</v>
      </c>
      <c r="CC85" s="23">
        <f t="shared" si="677"/>
        <v>0</v>
      </c>
    </row>
    <row r="86" spans="1:81" s="61" customFormat="1" ht="49.5" x14ac:dyDescent="0.2">
      <c r="A86" s="94">
        <v>7.6</v>
      </c>
      <c r="B86" s="110" t="s">
        <v>161</v>
      </c>
      <c r="C86" s="64" t="s">
        <v>162</v>
      </c>
      <c r="D86" s="63" t="s">
        <v>33</v>
      </c>
      <c r="E86" s="77">
        <v>2</v>
      </c>
      <c r="F86" s="75"/>
      <c r="G86" s="78">
        <v>3101.25</v>
      </c>
      <c r="H86" s="107">
        <f t="shared" si="651"/>
        <v>6202.5</v>
      </c>
      <c r="I86" s="79">
        <f t="shared" si="652"/>
        <v>0</v>
      </c>
      <c r="J86" s="96">
        <f t="shared" si="653"/>
        <v>0</v>
      </c>
      <c r="K86" s="79">
        <f t="shared" si="612"/>
        <v>2</v>
      </c>
      <c r="L86" s="79">
        <f t="shared" si="580"/>
        <v>0</v>
      </c>
      <c r="M86" s="96">
        <f t="shared" si="581"/>
        <v>0</v>
      </c>
      <c r="N86" s="79">
        <f t="shared" si="684"/>
        <v>2</v>
      </c>
      <c r="O86" s="96">
        <f t="shared" si="685"/>
        <v>6202.5</v>
      </c>
      <c r="P86" s="101"/>
      <c r="Q86" s="96">
        <f t="shared" si="686"/>
        <v>0</v>
      </c>
      <c r="R86" s="79"/>
      <c r="S86" s="96">
        <f t="shared" si="687"/>
        <v>0</v>
      </c>
      <c r="T86" s="79"/>
      <c r="U86" s="102">
        <f t="shared" si="688"/>
        <v>0</v>
      </c>
      <c r="V86" s="101"/>
      <c r="W86" s="79">
        <f t="shared" si="678"/>
        <v>0</v>
      </c>
      <c r="X86" s="60"/>
      <c r="Y86" s="79">
        <f t="shared" si="679"/>
        <v>0</v>
      </c>
      <c r="Z86" s="60"/>
      <c r="AA86" s="79">
        <f t="shared" si="680"/>
        <v>0</v>
      </c>
      <c r="AB86" s="60"/>
      <c r="AC86" s="23">
        <f t="shared" si="681"/>
        <v>0</v>
      </c>
      <c r="AD86" s="60"/>
      <c r="AE86" s="23">
        <f t="shared" si="682"/>
        <v>0</v>
      </c>
      <c r="AF86" s="60"/>
      <c r="AG86" s="23">
        <f t="shared" si="683"/>
        <v>0</v>
      </c>
      <c r="AH86" s="60"/>
      <c r="AI86" s="23">
        <f t="shared" si="654"/>
        <v>0</v>
      </c>
      <c r="AJ86" s="60"/>
      <c r="AK86" s="23">
        <f t="shared" si="655"/>
        <v>0</v>
      </c>
      <c r="AL86" s="60"/>
      <c r="AM86" s="23">
        <f t="shared" si="656"/>
        <v>0</v>
      </c>
      <c r="AN86" s="60"/>
      <c r="AO86" s="23">
        <f t="shared" si="657"/>
        <v>0</v>
      </c>
      <c r="AP86" s="60"/>
      <c r="AQ86" s="23">
        <f t="shared" si="658"/>
        <v>0</v>
      </c>
      <c r="AR86" s="60"/>
      <c r="AS86" s="23">
        <f t="shared" si="659"/>
        <v>0</v>
      </c>
      <c r="AT86" s="60"/>
      <c r="AU86" s="23">
        <f t="shared" si="660"/>
        <v>0</v>
      </c>
      <c r="AV86" s="60"/>
      <c r="AW86" s="23">
        <f t="shared" si="661"/>
        <v>0</v>
      </c>
      <c r="AX86" s="60"/>
      <c r="AY86" s="23">
        <f t="shared" si="662"/>
        <v>0</v>
      </c>
      <c r="BA86" s="23">
        <f t="shared" si="663"/>
        <v>0</v>
      </c>
      <c r="BC86" s="23">
        <f t="shared" si="664"/>
        <v>0</v>
      </c>
      <c r="BE86" s="23">
        <f t="shared" si="665"/>
        <v>0</v>
      </c>
      <c r="BG86" s="23">
        <f t="shared" si="666"/>
        <v>0</v>
      </c>
      <c r="BI86" s="23">
        <f t="shared" si="667"/>
        <v>0</v>
      </c>
      <c r="BK86" s="23">
        <f t="shared" si="668"/>
        <v>0</v>
      </c>
      <c r="BM86" s="23">
        <f t="shared" si="669"/>
        <v>0</v>
      </c>
      <c r="BO86" s="23">
        <f t="shared" si="670"/>
        <v>0</v>
      </c>
      <c r="BQ86" s="23">
        <f t="shared" si="671"/>
        <v>0</v>
      </c>
      <c r="BS86" s="23">
        <f t="shared" si="672"/>
        <v>0</v>
      </c>
      <c r="BU86" s="23">
        <f t="shared" si="673"/>
        <v>0</v>
      </c>
      <c r="BW86" s="23">
        <f t="shared" si="674"/>
        <v>0</v>
      </c>
      <c r="BY86" s="23">
        <f t="shared" si="675"/>
        <v>0</v>
      </c>
      <c r="CA86" s="23">
        <f t="shared" si="676"/>
        <v>0</v>
      </c>
      <c r="CC86" s="23">
        <f t="shared" si="677"/>
        <v>0</v>
      </c>
    </row>
    <row r="87" spans="1:81" s="61" customFormat="1" ht="16.5" x14ac:dyDescent="0.2">
      <c r="A87" s="94"/>
      <c r="B87" s="110"/>
      <c r="C87" s="64"/>
      <c r="D87" s="63"/>
      <c r="E87" s="77"/>
      <c r="F87" s="75"/>
      <c r="G87" s="78"/>
      <c r="H87" s="107">
        <f>SUM(H81:H86)</f>
        <v>223588.63999999998</v>
      </c>
      <c r="I87" s="79"/>
      <c r="J87" s="107">
        <f>SUM(J81:J86)</f>
        <v>0</v>
      </c>
      <c r="K87" s="79"/>
      <c r="L87" s="79"/>
      <c r="M87" s="107">
        <f>SUM(M81:M86)</f>
        <v>0</v>
      </c>
      <c r="N87" s="79"/>
      <c r="O87" s="107">
        <f>SUM(O81:O86)</f>
        <v>223588.63999999998</v>
      </c>
      <c r="P87" s="79"/>
      <c r="Q87" s="107">
        <f t="shared" ref="Q87" si="689">SUM(Q81:Q86)</f>
        <v>0</v>
      </c>
      <c r="R87" s="79"/>
      <c r="S87" s="107">
        <f t="shared" ref="S87" si="690">SUM(S81:S86)</f>
        <v>0</v>
      </c>
      <c r="T87" s="79"/>
      <c r="U87" s="107">
        <f t="shared" ref="U87" si="691">SUM(U81:U86)</f>
        <v>0</v>
      </c>
      <c r="V87" s="79"/>
      <c r="W87" s="107">
        <f t="shared" ref="W87" si="692">SUM(W81:W86)</f>
        <v>0</v>
      </c>
      <c r="X87" s="79"/>
      <c r="Y87" s="107">
        <f t="shared" ref="Y87" si="693">SUM(Y81:Y86)</f>
        <v>0</v>
      </c>
      <c r="Z87" s="79"/>
      <c r="AA87" s="107">
        <f t="shared" ref="AA87" si="694">SUM(AA81:AA86)</f>
        <v>0</v>
      </c>
      <c r="AB87" s="79"/>
      <c r="AC87" s="107">
        <f t="shared" ref="AC87" si="695">SUM(AC81:AC86)</f>
        <v>0</v>
      </c>
      <c r="AD87" s="79"/>
      <c r="AE87" s="107">
        <f t="shared" ref="AE87" si="696">SUM(AE81:AE86)</f>
        <v>0</v>
      </c>
      <c r="AF87" s="79"/>
      <c r="AG87" s="107">
        <f t="shared" ref="AG87" si="697">SUM(AG81:AG86)</f>
        <v>0</v>
      </c>
      <c r="AH87" s="79"/>
      <c r="AI87" s="107">
        <f t="shared" ref="AI87" si="698">SUM(AI81:AI86)</f>
        <v>0</v>
      </c>
      <c r="AJ87" s="79"/>
      <c r="AK87" s="107">
        <f t="shared" ref="AK87" si="699">SUM(AK81:AK86)</f>
        <v>0</v>
      </c>
      <c r="AL87" s="79"/>
      <c r="AM87" s="107">
        <f t="shared" ref="AM87" si="700">SUM(AM81:AM86)</f>
        <v>0</v>
      </c>
      <c r="AN87" s="79"/>
      <c r="AO87" s="107">
        <f t="shared" ref="AO87" si="701">SUM(AO81:AO86)</f>
        <v>0</v>
      </c>
      <c r="AP87" s="79"/>
      <c r="AQ87" s="107">
        <f t="shared" ref="AQ87" si="702">SUM(AQ81:AQ86)</f>
        <v>0</v>
      </c>
      <c r="AR87" s="79"/>
      <c r="AS87" s="107">
        <f t="shared" ref="AS87" si="703">SUM(AS81:AS86)</f>
        <v>0</v>
      </c>
      <c r="AT87" s="79"/>
      <c r="AU87" s="107">
        <f t="shared" ref="AU87" si="704">SUM(AU81:AU86)</f>
        <v>0</v>
      </c>
      <c r="AV87" s="79"/>
      <c r="AW87" s="107">
        <f t="shared" ref="AW87" si="705">SUM(AW81:AW86)</f>
        <v>0</v>
      </c>
      <c r="AX87" s="79"/>
      <c r="AY87" s="107">
        <f t="shared" ref="AY87" si="706">SUM(AY81:AY86)</f>
        <v>0</v>
      </c>
      <c r="BA87" s="107">
        <f t="shared" ref="BA87" si="707">SUM(BA81:BA86)</f>
        <v>0</v>
      </c>
      <c r="BC87" s="107">
        <f t="shared" ref="BC87" si="708">SUM(BC81:BC86)</f>
        <v>0</v>
      </c>
      <c r="BE87" s="107">
        <f t="shared" ref="BE87" si="709">SUM(BE81:BE86)</f>
        <v>0</v>
      </c>
      <c r="BG87" s="107">
        <f t="shared" ref="BG87" si="710">SUM(BG81:BG86)</f>
        <v>0</v>
      </c>
      <c r="BI87" s="107">
        <f t="shared" ref="BI87" si="711">SUM(BI81:BI86)</f>
        <v>0</v>
      </c>
      <c r="BK87" s="107">
        <f t="shared" ref="BK87" si="712">SUM(BK81:BK86)</f>
        <v>0</v>
      </c>
      <c r="BM87" s="107">
        <f t="shared" ref="BM87" si="713">SUM(BM81:BM86)</f>
        <v>0</v>
      </c>
      <c r="BO87" s="107">
        <f t="shared" ref="BO87" si="714">SUM(BO81:BO86)</f>
        <v>0</v>
      </c>
      <c r="BQ87" s="107">
        <f t="shared" ref="BQ87" si="715">SUM(BQ81:BQ86)</f>
        <v>0</v>
      </c>
      <c r="BS87" s="107">
        <f t="shared" ref="BS87" si="716">SUM(BS81:BS86)</f>
        <v>0</v>
      </c>
      <c r="BU87" s="107">
        <f t="shared" ref="BU87" si="717">SUM(BU81:BU86)</f>
        <v>0</v>
      </c>
      <c r="BW87" s="107">
        <f t="shared" ref="BW87" si="718">SUM(BW81:BW86)</f>
        <v>0</v>
      </c>
      <c r="BY87" s="107">
        <f t="shared" ref="BY87" si="719">SUM(BY81:BY86)</f>
        <v>0</v>
      </c>
      <c r="CA87" s="107">
        <f t="shared" ref="CA87" si="720">SUM(CA81:CA86)</f>
        <v>0</v>
      </c>
      <c r="CC87" s="107">
        <f t="shared" ref="CC87" si="721">SUM(CC81:CC86)</f>
        <v>0</v>
      </c>
    </row>
    <row r="88" spans="1:81" s="61" customFormat="1" ht="17.25" thickBot="1" x14ac:dyDescent="0.25">
      <c r="A88" s="121"/>
      <c r="B88" s="122"/>
      <c r="C88" s="123" t="s">
        <v>163</v>
      </c>
      <c r="D88" s="129"/>
      <c r="E88" s="125"/>
      <c r="F88" s="130"/>
      <c r="G88" s="127"/>
      <c r="H88" s="128"/>
      <c r="I88" s="79"/>
      <c r="J88" s="96"/>
      <c r="K88" s="79"/>
      <c r="L88" s="79"/>
      <c r="M88" s="96"/>
      <c r="N88" s="79"/>
      <c r="O88" s="96"/>
      <c r="P88" s="101"/>
      <c r="Q88" s="96"/>
      <c r="R88" s="79"/>
      <c r="S88" s="96"/>
      <c r="T88" s="79"/>
      <c r="U88" s="102"/>
      <c r="V88" s="101"/>
      <c r="W88" s="79"/>
      <c r="X88" s="60"/>
      <c r="Y88" s="79"/>
      <c r="Z88" s="60"/>
      <c r="AA88" s="79"/>
      <c r="AB88" s="60"/>
      <c r="AC88" s="23"/>
      <c r="AD88" s="60"/>
      <c r="AE88" s="23"/>
      <c r="AF88" s="60"/>
      <c r="AG88" s="23"/>
      <c r="AH88" s="60"/>
      <c r="AI88" s="23"/>
      <c r="AJ88" s="60"/>
      <c r="AK88" s="23"/>
      <c r="AL88" s="60"/>
      <c r="AM88" s="23"/>
      <c r="AN88" s="60"/>
      <c r="AO88" s="23"/>
      <c r="AP88" s="60"/>
      <c r="AQ88" s="23"/>
      <c r="AR88" s="60"/>
      <c r="AS88" s="23"/>
      <c r="AT88" s="60"/>
      <c r="AU88" s="23"/>
      <c r="AV88" s="60"/>
      <c r="AW88" s="23"/>
      <c r="AX88" s="60"/>
      <c r="AY88" s="23"/>
    </row>
    <row r="89" spans="1:81" s="8" customFormat="1" ht="49.5" x14ac:dyDescent="0.2">
      <c r="A89" s="94">
        <v>7.7</v>
      </c>
      <c r="B89" s="110" t="s">
        <v>164</v>
      </c>
      <c r="C89" s="64" t="s">
        <v>165</v>
      </c>
      <c r="D89" s="65" t="s">
        <v>33</v>
      </c>
      <c r="E89" s="77">
        <v>2</v>
      </c>
      <c r="F89" s="74"/>
      <c r="G89" s="78">
        <v>1600.05</v>
      </c>
      <c r="H89" s="107">
        <f>ROUND(E89*G89,2)</f>
        <v>3200.1</v>
      </c>
      <c r="I89" s="79">
        <f t="shared" ref="I89:I93" si="722">P89+R89+T89+V89+X89+Z89+AB89+AD89+AF89+AH89+AJ89+AL89+AN89+AP89+AR89+AT89+AV89+AX89+AZ89+BB89+BD89+BF89+BH89+BJ89+BL89+BN89+BP89+BR89+BT89+BV89+BX89+BZ89+CB89</f>
        <v>0</v>
      </c>
      <c r="J89" s="96">
        <f t="shared" ref="J89:J93" si="723">ROUND(Q89+S89+U89+W89+Y89+AA89+AC89+AE89+AG89+AI89+AK89+AM89+AO89+AQ89+AS89+AU89+AW89+AY89+BG89+BI89+BK89,2)+BM89+BO89+BQ89+BS89+BU89+BW89+BY89+CA89+CC89+BA89+BC89+BE89</f>
        <v>0</v>
      </c>
      <c r="K89" s="79">
        <f t="shared" si="612"/>
        <v>2</v>
      </c>
      <c r="L89" s="79">
        <f t="shared" si="580"/>
        <v>0</v>
      </c>
      <c r="M89" s="96">
        <f t="shared" si="581"/>
        <v>0</v>
      </c>
      <c r="N89" s="79">
        <f>E89-I89</f>
        <v>2</v>
      </c>
      <c r="O89" s="96">
        <f>H89-J89</f>
        <v>3200.1</v>
      </c>
      <c r="P89" s="97"/>
      <c r="Q89" s="98">
        <f>ROUND(P89*G89,2)</f>
        <v>0</v>
      </c>
      <c r="R89" s="99"/>
      <c r="S89" s="98">
        <f>ROUND(R89*G89,2)</f>
        <v>0</v>
      </c>
      <c r="T89" s="99"/>
      <c r="U89" s="100">
        <f>ROUND(T89*G89,2)</f>
        <v>0</v>
      </c>
      <c r="V89" s="108"/>
      <c r="W89" s="79">
        <f>ROUND(V89*G89,2)</f>
        <v>0</v>
      </c>
      <c r="X89" s="23"/>
      <c r="Y89" s="79">
        <f>ROUND(X89*G89,2)</f>
        <v>0</v>
      </c>
      <c r="Z89" s="23"/>
      <c r="AA89" s="79">
        <f>ROUND(Z89*G89,2)</f>
        <v>0</v>
      </c>
      <c r="AB89" s="23"/>
      <c r="AC89" s="23">
        <f>ROUND(AB89*G89,2)</f>
        <v>0</v>
      </c>
      <c r="AD89" s="23"/>
      <c r="AE89" s="23">
        <f>ROUND(AD89*G89,2)</f>
        <v>0</v>
      </c>
      <c r="AF89" s="23"/>
      <c r="AG89" s="23">
        <f>ROUND(AF89*G89,2)</f>
        <v>0</v>
      </c>
      <c r="AH89" s="60"/>
      <c r="AI89" s="23">
        <f t="shared" ref="AI89:AI98" si="724">ROUND(AH89*G89,2)</f>
        <v>0</v>
      </c>
      <c r="AJ89" s="60"/>
      <c r="AK89" s="23">
        <f t="shared" ref="AK89:AK98" si="725">ROUND(AJ89*G89,2)</f>
        <v>0</v>
      </c>
      <c r="AL89" s="60"/>
      <c r="AM89" s="23">
        <f t="shared" ref="AM89:AM98" si="726">ROUND(AL89*G89,2)</f>
        <v>0</v>
      </c>
      <c r="AN89" s="60"/>
      <c r="AO89" s="23">
        <f t="shared" ref="AO89:AO93" si="727">ROUND(AN89*G89,2)</f>
        <v>0</v>
      </c>
      <c r="AP89" s="60"/>
      <c r="AQ89" s="23">
        <f t="shared" ref="AQ89:AQ93" si="728">ROUND(AP89*G89,2)</f>
        <v>0</v>
      </c>
      <c r="AR89" s="60"/>
      <c r="AS89" s="23">
        <f t="shared" ref="AS89:AS93" si="729">ROUND(AR89*G89,2)</f>
        <v>0</v>
      </c>
      <c r="AT89" s="60"/>
      <c r="AU89" s="23">
        <f t="shared" ref="AU89:AU93" si="730">ROUND(AT89*G89,2)</f>
        <v>0</v>
      </c>
      <c r="AV89" s="60"/>
      <c r="AW89" s="23">
        <f t="shared" ref="AW89:AW93" si="731">ROUND(AV89*G89,2)</f>
        <v>0</v>
      </c>
      <c r="AX89" s="60"/>
      <c r="AY89" s="23">
        <f t="shared" ref="AY89:AY93" si="732">ROUND(AX89*G89,2)</f>
        <v>0</v>
      </c>
      <c r="BA89" s="23">
        <f t="shared" ref="BA89:BA93" si="733">ROUND(AZ89*G89,2)</f>
        <v>0</v>
      </c>
      <c r="BC89" s="23">
        <f t="shared" ref="BC89:BC93" si="734">ROUND(BB89*G89,2)</f>
        <v>0</v>
      </c>
      <c r="BE89" s="23">
        <f t="shared" ref="BE89:BE93" si="735">ROUND(BD89*G89,2)</f>
        <v>0</v>
      </c>
      <c r="BG89" s="23">
        <f t="shared" ref="BG89:BG93" si="736">ROUND(BF89*G89,2)</f>
        <v>0</v>
      </c>
      <c r="BI89" s="23">
        <f t="shared" ref="BI89:BI93" si="737">ROUND(BH89*G89,2)</f>
        <v>0</v>
      </c>
      <c r="BK89" s="23">
        <f t="shared" ref="BK89:BK93" si="738">ROUND(BJ89*G89,2)</f>
        <v>0</v>
      </c>
      <c r="BM89" s="23">
        <f t="shared" ref="BM89:BM93" si="739">ROUND(BL89*G89,2)</f>
        <v>0</v>
      </c>
      <c r="BO89" s="23">
        <f t="shared" ref="BO89:BO93" si="740">ROUND(BN89*G89,2)</f>
        <v>0</v>
      </c>
      <c r="BQ89" s="23">
        <f t="shared" ref="BQ89:BQ93" si="741">ROUND(BP89*G89,2)</f>
        <v>0</v>
      </c>
      <c r="BR89" s="61"/>
      <c r="BS89" s="23">
        <f t="shared" ref="BS89:BS93" si="742">ROUND(BR89*G89,2)</f>
        <v>0</v>
      </c>
      <c r="BT89" s="61"/>
      <c r="BU89" s="23">
        <f t="shared" ref="BU89:BU93" si="743">ROUND(BT89*G89,2)</f>
        <v>0</v>
      </c>
      <c r="BV89" s="61"/>
      <c r="BW89" s="23">
        <f t="shared" ref="BW89:BW93" si="744">ROUND(BV89*G89,2)</f>
        <v>0</v>
      </c>
      <c r="BX89" s="61"/>
      <c r="BY89" s="23">
        <f t="shared" ref="BY89:BY93" si="745">ROUND(BX89*G89,2)</f>
        <v>0</v>
      </c>
      <c r="BZ89" s="61"/>
      <c r="CA89" s="23">
        <f t="shared" ref="CA89:CA93" si="746">ROUND(BZ89*G89,2)</f>
        <v>0</v>
      </c>
      <c r="CB89" s="61"/>
      <c r="CC89" s="23">
        <f t="shared" ref="CC89:CC93" si="747">ROUND(CB89*G89,2)</f>
        <v>0</v>
      </c>
    </row>
    <row r="90" spans="1:81" s="61" customFormat="1" ht="49.5" x14ac:dyDescent="0.2">
      <c r="A90" s="94">
        <v>7.8</v>
      </c>
      <c r="B90" s="110" t="s">
        <v>166</v>
      </c>
      <c r="C90" s="64" t="s">
        <v>167</v>
      </c>
      <c r="D90" s="63" t="s">
        <v>33</v>
      </c>
      <c r="E90" s="77">
        <v>100</v>
      </c>
      <c r="F90" s="75"/>
      <c r="G90" s="78">
        <v>143.09</v>
      </c>
      <c r="H90" s="107">
        <f t="shared" ref="H90" si="748">ROUND(E90*G90,2)</f>
        <v>14309</v>
      </c>
      <c r="I90" s="79">
        <f t="shared" si="722"/>
        <v>0</v>
      </c>
      <c r="J90" s="96">
        <f t="shared" si="723"/>
        <v>0</v>
      </c>
      <c r="K90" s="79">
        <f t="shared" si="612"/>
        <v>100</v>
      </c>
      <c r="L90" s="79">
        <f t="shared" si="580"/>
        <v>0</v>
      </c>
      <c r="M90" s="96">
        <f t="shared" si="581"/>
        <v>0</v>
      </c>
      <c r="N90" s="79">
        <f>E90-I90</f>
        <v>100</v>
      </c>
      <c r="O90" s="96">
        <f>H90-J90</f>
        <v>14309</v>
      </c>
      <c r="P90" s="101"/>
      <c r="Q90" s="96">
        <f>ROUND(P90*G90,2)</f>
        <v>0</v>
      </c>
      <c r="R90" s="79"/>
      <c r="S90" s="96">
        <f>ROUND(R90*G90,2)</f>
        <v>0</v>
      </c>
      <c r="T90" s="79"/>
      <c r="U90" s="102">
        <f>ROUND(T90*G90,2)</f>
        <v>0</v>
      </c>
      <c r="V90" s="101"/>
      <c r="W90" s="79">
        <f t="shared" ref="W90" si="749">ROUND(V90*G90,2)</f>
        <v>0</v>
      </c>
      <c r="X90" s="60"/>
      <c r="Y90" s="79">
        <f t="shared" ref="Y90" si="750">ROUND(X90*G90,2)</f>
        <v>0</v>
      </c>
      <c r="Z90" s="60"/>
      <c r="AA90" s="79">
        <f t="shared" ref="AA90" si="751">ROUND(Z90*G90,2)</f>
        <v>0</v>
      </c>
      <c r="AB90" s="60"/>
      <c r="AC90" s="23">
        <f t="shared" ref="AC90" si="752">ROUND(AB90*G90,2)</f>
        <v>0</v>
      </c>
      <c r="AD90" s="60"/>
      <c r="AE90" s="23">
        <f t="shared" ref="AE90" si="753">ROUND(AD90*G90,2)</f>
        <v>0</v>
      </c>
      <c r="AF90" s="60"/>
      <c r="AG90" s="23">
        <f t="shared" ref="AG90" si="754">ROUND(AF90*G90,2)</f>
        <v>0</v>
      </c>
      <c r="AH90" s="60"/>
      <c r="AI90" s="23">
        <f t="shared" si="724"/>
        <v>0</v>
      </c>
      <c r="AJ90" s="60"/>
      <c r="AK90" s="23">
        <f t="shared" si="725"/>
        <v>0</v>
      </c>
      <c r="AL90" s="60"/>
      <c r="AM90" s="23">
        <f t="shared" si="726"/>
        <v>0</v>
      </c>
      <c r="AN90" s="60"/>
      <c r="AO90" s="23">
        <f t="shared" si="727"/>
        <v>0</v>
      </c>
      <c r="AP90" s="60"/>
      <c r="AQ90" s="23">
        <f t="shared" si="728"/>
        <v>0</v>
      </c>
      <c r="AR90" s="60"/>
      <c r="AS90" s="23">
        <f t="shared" si="729"/>
        <v>0</v>
      </c>
      <c r="AT90" s="60"/>
      <c r="AU90" s="23">
        <f t="shared" si="730"/>
        <v>0</v>
      </c>
      <c r="AV90" s="60"/>
      <c r="AW90" s="23">
        <f t="shared" si="731"/>
        <v>0</v>
      </c>
      <c r="AX90" s="60"/>
      <c r="AY90" s="23">
        <f t="shared" si="732"/>
        <v>0</v>
      </c>
      <c r="BA90" s="23">
        <f t="shared" si="733"/>
        <v>0</v>
      </c>
      <c r="BC90" s="23">
        <f t="shared" si="734"/>
        <v>0</v>
      </c>
      <c r="BE90" s="23">
        <f t="shared" si="735"/>
        <v>0</v>
      </c>
      <c r="BG90" s="23">
        <f t="shared" si="736"/>
        <v>0</v>
      </c>
      <c r="BI90" s="23">
        <f t="shared" si="737"/>
        <v>0</v>
      </c>
      <c r="BK90" s="23">
        <f t="shared" si="738"/>
        <v>0</v>
      </c>
      <c r="BM90" s="23">
        <f t="shared" si="739"/>
        <v>0</v>
      </c>
      <c r="BO90" s="23">
        <f t="shared" si="740"/>
        <v>0</v>
      </c>
      <c r="BQ90" s="23">
        <f t="shared" si="741"/>
        <v>0</v>
      </c>
      <c r="BS90" s="23">
        <f t="shared" si="742"/>
        <v>0</v>
      </c>
      <c r="BU90" s="23">
        <f t="shared" si="743"/>
        <v>0</v>
      </c>
      <c r="BW90" s="23">
        <f t="shared" si="744"/>
        <v>0</v>
      </c>
      <c r="BY90" s="23">
        <f t="shared" si="745"/>
        <v>0</v>
      </c>
      <c r="CA90" s="23">
        <f t="shared" si="746"/>
        <v>0</v>
      </c>
      <c r="CC90" s="23">
        <f t="shared" si="747"/>
        <v>0</v>
      </c>
    </row>
    <row r="91" spans="1:81" s="61" customFormat="1" ht="33" x14ac:dyDescent="0.2">
      <c r="A91" s="94">
        <v>7.9</v>
      </c>
      <c r="B91" s="110" t="s">
        <v>168</v>
      </c>
      <c r="C91" s="64" t="s">
        <v>169</v>
      </c>
      <c r="D91" s="63" t="s">
        <v>33</v>
      </c>
      <c r="E91" s="77">
        <v>50</v>
      </c>
      <c r="F91" s="75"/>
      <c r="G91" s="78">
        <v>225.79</v>
      </c>
      <c r="H91" s="107">
        <f t="shared" si="361"/>
        <v>11289.5</v>
      </c>
      <c r="I91" s="79">
        <f t="shared" si="722"/>
        <v>0</v>
      </c>
      <c r="J91" s="96">
        <f t="shared" si="723"/>
        <v>0</v>
      </c>
      <c r="K91" s="79">
        <f t="shared" si="256"/>
        <v>50</v>
      </c>
      <c r="L91" s="79">
        <f t="shared" si="257"/>
        <v>0</v>
      </c>
      <c r="M91" s="96">
        <f t="shared" si="258"/>
        <v>0</v>
      </c>
      <c r="N91" s="79">
        <f t="shared" ref="N91:N96" si="755">E91-I91</f>
        <v>50</v>
      </c>
      <c r="O91" s="96">
        <f t="shared" ref="O91:O96" si="756">H91-J91</f>
        <v>11289.5</v>
      </c>
      <c r="P91" s="101"/>
      <c r="Q91" s="96">
        <f t="shared" ref="Q91:Q96" si="757">ROUND(P91*G91,2)</f>
        <v>0</v>
      </c>
      <c r="R91" s="79"/>
      <c r="S91" s="96">
        <f t="shared" ref="S91:S96" si="758">ROUND(R91*G91,2)</f>
        <v>0</v>
      </c>
      <c r="T91" s="79"/>
      <c r="U91" s="102">
        <f t="shared" ref="U91:U96" si="759">ROUND(T91*G91,2)</f>
        <v>0</v>
      </c>
      <c r="V91" s="101"/>
      <c r="W91" s="79">
        <f t="shared" si="362"/>
        <v>0</v>
      </c>
      <c r="X91" s="60"/>
      <c r="Y91" s="79">
        <f t="shared" si="363"/>
        <v>0</v>
      </c>
      <c r="Z91" s="60"/>
      <c r="AA91" s="79">
        <f t="shared" si="364"/>
        <v>0</v>
      </c>
      <c r="AB91" s="60"/>
      <c r="AC91" s="23">
        <f t="shared" si="365"/>
        <v>0</v>
      </c>
      <c r="AD91" s="60"/>
      <c r="AE91" s="23">
        <f t="shared" si="366"/>
        <v>0</v>
      </c>
      <c r="AF91" s="60"/>
      <c r="AG91" s="23">
        <f t="shared" si="367"/>
        <v>0</v>
      </c>
      <c r="AH91" s="60"/>
      <c r="AI91" s="23">
        <f t="shared" si="724"/>
        <v>0</v>
      </c>
      <c r="AJ91" s="60"/>
      <c r="AK91" s="23">
        <f t="shared" si="725"/>
        <v>0</v>
      </c>
      <c r="AL91" s="60"/>
      <c r="AM91" s="23">
        <f t="shared" si="726"/>
        <v>0</v>
      </c>
      <c r="AN91" s="60"/>
      <c r="AO91" s="23">
        <f t="shared" si="727"/>
        <v>0</v>
      </c>
      <c r="AP91" s="60"/>
      <c r="AQ91" s="23">
        <f t="shared" si="728"/>
        <v>0</v>
      </c>
      <c r="AR91" s="60"/>
      <c r="AS91" s="23">
        <f t="shared" si="729"/>
        <v>0</v>
      </c>
      <c r="AT91" s="60"/>
      <c r="AU91" s="23">
        <f t="shared" si="730"/>
        <v>0</v>
      </c>
      <c r="AV91" s="60"/>
      <c r="AW91" s="23">
        <f t="shared" si="731"/>
        <v>0</v>
      </c>
      <c r="AX91" s="60"/>
      <c r="AY91" s="23">
        <f t="shared" si="732"/>
        <v>0</v>
      </c>
      <c r="BA91" s="23">
        <f t="shared" si="733"/>
        <v>0</v>
      </c>
      <c r="BC91" s="23">
        <f t="shared" si="734"/>
        <v>0</v>
      </c>
      <c r="BE91" s="23">
        <f t="shared" si="735"/>
        <v>0</v>
      </c>
      <c r="BG91" s="23">
        <f t="shared" si="736"/>
        <v>0</v>
      </c>
      <c r="BI91" s="23">
        <f t="shared" si="737"/>
        <v>0</v>
      </c>
      <c r="BK91" s="23">
        <f t="shared" si="738"/>
        <v>0</v>
      </c>
      <c r="BM91" s="23">
        <f t="shared" si="739"/>
        <v>0</v>
      </c>
      <c r="BO91" s="23">
        <f t="shared" si="740"/>
        <v>0</v>
      </c>
      <c r="BQ91" s="23">
        <f t="shared" si="741"/>
        <v>0</v>
      </c>
      <c r="BS91" s="23">
        <f t="shared" si="742"/>
        <v>0</v>
      </c>
      <c r="BU91" s="23">
        <f t="shared" si="743"/>
        <v>0</v>
      </c>
      <c r="BW91" s="23">
        <f t="shared" si="744"/>
        <v>0</v>
      </c>
      <c r="BY91" s="23">
        <f t="shared" si="745"/>
        <v>0</v>
      </c>
      <c r="CA91" s="23">
        <f t="shared" si="746"/>
        <v>0</v>
      </c>
      <c r="CC91" s="23">
        <f t="shared" si="747"/>
        <v>0</v>
      </c>
    </row>
    <row r="92" spans="1:81" s="61" customFormat="1" ht="49.5" x14ac:dyDescent="0.2">
      <c r="A92" s="94">
        <v>7.1</v>
      </c>
      <c r="B92" s="110" t="s">
        <v>166</v>
      </c>
      <c r="C92" s="64" t="s">
        <v>170</v>
      </c>
      <c r="D92" s="65" t="s">
        <v>33</v>
      </c>
      <c r="E92" s="77">
        <v>150</v>
      </c>
      <c r="F92" s="74"/>
      <c r="G92" s="78">
        <v>137.58000000000001</v>
      </c>
      <c r="H92" s="107">
        <f t="shared" si="361"/>
        <v>20637</v>
      </c>
      <c r="I92" s="79">
        <f t="shared" si="722"/>
        <v>0</v>
      </c>
      <c r="J92" s="96">
        <f t="shared" si="723"/>
        <v>0</v>
      </c>
      <c r="K92" s="79">
        <f t="shared" si="256"/>
        <v>150</v>
      </c>
      <c r="L92" s="79">
        <f t="shared" si="257"/>
        <v>0</v>
      </c>
      <c r="M92" s="96">
        <f t="shared" si="258"/>
        <v>0</v>
      </c>
      <c r="N92" s="79">
        <f t="shared" si="755"/>
        <v>150</v>
      </c>
      <c r="O92" s="96">
        <f t="shared" si="756"/>
        <v>20637</v>
      </c>
      <c r="P92" s="101"/>
      <c r="Q92" s="96">
        <f t="shared" si="757"/>
        <v>0</v>
      </c>
      <c r="R92" s="79"/>
      <c r="S92" s="96">
        <f t="shared" si="758"/>
        <v>0</v>
      </c>
      <c r="T92" s="79"/>
      <c r="U92" s="102">
        <f t="shared" si="759"/>
        <v>0</v>
      </c>
      <c r="V92" s="101"/>
      <c r="W92" s="79">
        <f t="shared" si="362"/>
        <v>0</v>
      </c>
      <c r="X92" s="60"/>
      <c r="Y92" s="79">
        <f t="shared" si="363"/>
        <v>0</v>
      </c>
      <c r="Z92" s="60"/>
      <c r="AA92" s="79">
        <f t="shared" si="364"/>
        <v>0</v>
      </c>
      <c r="AB92" s="60"/>
      <c r="AC92" s="23">
        <f t="shared" si="365"/>
        <v>0</v>
      </c>
      <c r="AD92" s="60"/>
      <c r="AE92" s="23">
        <f t="shared" si="366"/>
        <v>0</v>
      </c>
      <c r="AF92" s="60"/>
      <c r="AG92" s="23">
        <f t="shared" si="367"/>
        <v>0</v>
      </c>
      <c r="AH92" s="60"/>
      <c r="AI92" s="23">
        <f t="shared" si="724"/>
        <v>0</v>
      </c>
      <c r="AJ92" s="60"/>
      <c r="AK92" s="23">
        <f t="shared" si="725"/>
        <v>0</v>
      </c>
      <c r="AL92" s="60"/>
      <c r="AM92" s="23">
        <f t="shared" si="726"/>
        <v>0</v>
      </c>
      <c r="AN92" s="60"/>
      <c r="AO92" s="23">
        <f t="shared" si="727"/>
        <v>0</v>
      </c>
      <c r="AP92" s="60"/>
      <c r="AQ92" s="23">
        <f t="shared" si="728"/>
        <v>0</v>
      </c>
      <c r="AR92" s="60"/>
      <c r="AS92" s="23">
        <f t="shared" si="729"/>
        <v>0</v>
      </c>
      <c r="AT92" s="60"/>
      <c r="AU92" s="23">
        <f t="shared" si="730"/>
        <v>0</v>
      </c>
      <c r="AV92" s="60"/>
      <c r="AW92" s="23">
        <f t="shared" si="731"/>
        <v>0</v>
      </c>
      <c r="AX92" s="60"/>
      <c r="AY92" s="23">
        <f t="shared" si="732"/>
        <v>0</v>
      </c>
      <c r="BA92" s="23">
        <f t="shared" si="733"/>
        <v>0</v>
      </c>
      <c r="BC92" s="23">
        <f t="shared" si="734"/>
        <v>0</v>
      </c>
      <c r="BE92" s="23">
        <f t="shared" si="735"/>
        <v>0</v>
      </c>
      <c r="BG92" s="23">
        <f t="shared" si="736"/>
        <v>0</v>
      </c>
      <c r="BI92" s="23">
        <f t="shared" si="737"/>
        <v>0</v>
      </c>
      <c r="BK92" s="23">
        <f t="shared" si="738"/>
        <v>0</v>
      </c>
      <c r="BM92" s="23">
        <f t="shared" si="739"/>
        <v>0</v>
      </c>
      <c r="BO92" s="23">
        <f t="shared" si="740"/>
        <v>0</v>
      </c>
      <c r="BQ92" s="23">
        <f t="shared" si="741"/>
        <v>0</v>
      </c>
      <c r="BS92" s="23">
        <f t="shared" si="742"/>
        <v>0</v>
      </c>
      <c r="BU92" s="23">
        <f t="shared" si="743"/>
        <v>0</v>
      </c>
      <c r="BW92" s="23">
        <f t="shared" si="744"/>
        <v>0</v>
      </c>
      <c r="BY92" s="23">
        <f t="shared" si="745"/>
        <v>0</v>
      </c>
      <c r="CA92" s="23">
        <f t="shared" si="746"/>
        <v>0</v>
      </c>
      <c r="CC92" s="23">
        <f t="shared" si="747"/>
        <v>0</v>
      </c>
    </row>
    <row r="93" spans="1:81" s="61" customFormat="1" ht="49.5" x14ac:dyDescent="0.2">
      <c r="A93" s="94">
        <v>7.11</v>
      </c>
      <c r="B93" s="110" t="s">
        <v>166</v>
      </c>
      <c r="C93" s="64" t="s">
        <v>171</v>
      </c>
      <c r="D93" s="63" t="s">
        <v>33</v>
      </c>
      <c r="E93" s="77">
        <v>100</v>
      </c>
      <c r="F93" s="75"/>
      <c r="G93" s="78">
        <v>137.58000000000001</v>
      </c>
      <c r="H93" s="107">
        <f t="shared" si="361"/>
        <v>13758</v>
      </c>
      <c r="I93" s="79">
        <f t="shared" si="722"/>
        <v>0</v>
      </c>
      <c r="J93" s="96">
        <f t="shared" si="723"/>
        <v>0</v>
      </c>
      <c r="K93" s="79">
        <f t="shared" si="256"/>
        <v>100</v>
      </c>
      <c r="L93" s="79">
        <f t="shared" si="257"/>
        <v>0</v>
      </c>
      <c r="M93" s="96">
        <f t="shared" si="258"/>
        <v>0</v>
      </c>
      <c r="N93" s="79">
        <f t="shared" si="755"/>
        <v>100</v>
      </c>
      <c r="O93" s="96">
        <f t="shared" si="756"/>
        <v>13758</v>
      </c>
      <c r="P93" s="101"/>
      <c r="Q93" s="96">
        <f t="shared" si="757"/>
        <v>0</v>
      </c>
      <c r="R93" s="79"/>
      <c r="S93" s="96">
        <f t="shared" si="758"/>
        <v>0</v>
      </c>
      <c r="T93" s="79"/>
      <c r="U93" s="102">
        <f t="shared" si="759"/>
        <v>0</v>
      </c>
      <c r="V93" s="101"/>
      <c r="W93" s="79">
        <f t="shared" si="362"/>
        <v>0</v>
      </c>
      <c r="X93" s="60"/>
      <c r="Y93" s="79">
        <f t="shared" si="363"/>
        <v>0</v>
      </c>
      <c r="Z93" s="60"/>
      <c r="AA93" s="79">
        <f t="shared" si="364"/>
        <v>0</v>
      </c>
      <c r="AB93" s="60"/>
      <c r="AC93" s="23">
        <f t="shared" si="365"/>
        <v>0</v>
      </c>
      <c r="AD93" s="60"/>
      <c r="AE93" s="23">
        <f t="shared" si="366"/>
        <v>0</v>
      </c>
      <c r="AF93" s="60"/>
      <c r="AG93" s="23">
        <f t="shared" si="367"/>
        <v>0</v>
      </c>
      <c r="AH93" s="60"/>
      <c r="AI93" s="23">
        <f t="shared" si="724"/>
        <v>0</v>
      </c>
      <c r="AJ93" s="60"/>
      <c r="AK93" s="23">
        <f t="shared" si="725"/>
        <v>0</v>
      </c>
      <c r="AL93" s="60"/>
      <c r="AM93" s="23">
        <f t="shared" si="726"/>
        <v>0</v>
      </c>
      <c r="AN93" s="60"/>
      <c r="AO93" s="23">
        <f t="shared" si="727"/>
        <v>0</v>
      </c>
      <c r="AP93" s="60"/>
      <c r="AQ93" s="23">
        <f t="shared" si="728"/>
        <v>0</v>
      </c>
      <c r="AR93" s="60"/>
      <c r="AS93" s="23">
        <f t="shared" si="729"/>
        <v>0</v>
      </c>
      <c r="AT93" s="60"/>
      <c r="AU93" s="23">
        <f t="shared" si="730"/>
        <v>0</v>
      </c>
      <c r="AV93" s="60"/>
      <c r="AW93" s="23">
        <f t="shared" si="731"/>
        <v>0</v>
      </c>
      <c r="AX93" s="60"/>
      <c r="AY93" s="23">
        <f t="shared" si="732"/>
        <v>0</v>
      </c>
      <c r="BA93" s="23">
        <f t="shared" si="733"/>
        <v>0</v>
      </c>
      <c r="BC93" s="23">
        <f t="shared" si="734"/>
        <v>0</v>
      </c>
      <c r="BE93" s="23">
        <f t="shared" si="735"/>
        <v>0</v>
      </c>
      <c r="BG93" s="23">
        <f t="shared" si="736"/>
        <v>0</v>
      </c>
      <c r="BI93" s="23">
        <f t="shared" si="737"/>
        <v>0</v>
      </c>
      <c r="BK93" s="23">
        <f t="shared" si="738"/>
        <v>0</v>
      </c>
      <c r="BM93" s="23">
        <f t="shared" si="739"/>
        <v>0</v>
      </c>
      <c r="BO93" s="23">
        <f t="shared" si="740"/>
        <v>0</v>
      </c>
      <c r="BQ93" s="23">
        <f t="shared" si="741"/>
        <v>0</v>
      </c>
      <c r="BS93" s="23">
        <f t="shared" si="742"/>
        <v>0</v>
      </c>
      <c r="BU93" s="23">
        <f t="shared" si="743"/>
        <v>0</v>
      </c>
      <c r="BW93" s="23">
        <f t="shared" si="744"/>
        <v>0</v>
      </c>
      <c r="BY93" s="23">
        <f t="shared" si="745"/>
        <v>0</v>
      </c>
      <c r="CA93" s="23">
        <f t="shared" si="746"/>
        <v>0</v>
      </c>
      <c r="CC93" s="23">
        <f t="shared" si="747"/>
        <v>0</v>
      </c>
    </row>
    <row r="94" spans="1:81" s="61" customFormat="1" ht="16.5" x14ac:dyDescent="0.2">
      <c r="A94" s="94"/>
      <c r="B94" s="110"/>
      <c r="C94" s="64"/>
      <c r="D94" s="63"/>
      <c r="E94" s="77"/>
      <c r="F94" s="75"/>
      <c r="G94" s="78"/>
      <c r="H94" s="107">
        <f>SUM(H89:H93)</f>
        <v>63193.599999999999</v>
      </c>
      <c r="I94" s="79"/>
      <c r="J94" s="107">
        <f>SUM(J89:J93)</f>
        <v>0</v>
      </c>
      <c r="K94" s="79"/>
      <c r="L94" s="79"/>
      <c r="M94" s="107">
        <f>SUM(M89:M93)</f>
        <v>0</v>
      </c>
      <c r="N94" s="79"/>
      <c r="O94" s="107">
        <f>SUM(O89:O93)</f>
        <v>63193.599999999999</v>
      </c>
      <c r="P94" s="79"/>
      <c r="Q94" s="107">
        <f t="shared" ref="Q94" si="760">SUM(Q89:Q93)</f>
        <v>0</v>
      </c>
      <c r="R94" s="79"/>
      <c r="S94" s="107">
        <f t="shared" ref="S94" si="761">SUM(S89:S93)</f>
        <v>0</v>
      </c>
      <c r="T94" s="79"/>
      <c r="U94" s="107">
        <f t="shared" ref="U94" si="762">SUM(U89:U93)</f>
        <v>0</v>
      </c>
      <c r="V94" s="79"/>
      <c r="W94" s="107">
        <f t="shared" ref="W94" si="763">SUM(W89:W93)</f>
        <v>0</v>
      </c>
      <c r="X94" s="79"/>
      <c r="Y94" s="107">
        <f t="shared" ref="Y94" si="764">SUM(Y89:Y93)</f>
        <v>0</v>
      </c>
      <c r="Z94" s="79"/>
      <c r="AA94" s="107">
        <f t="shared" ref="AA94" si="765">SUM(AA89:AA93)</f>
        <v>0</v>
      </c>
      <c r="AB94" s="79"/>
      <c r="AC94" s="107">
        <f t="shared" ref="AC94" si="766">SUM(AC89:AC93)</f>
        <v>0</v>
      </c>
      <c r="AD94" s="79"/>
      <c r="AE94" s="107">
        <f t="shared" ref="AE94" si="767">SUM(AE89:AE93)</f>
        <v>0</v>
      </c>
      <c r="AF94" s="79"/>
      <c r="AG94" s="107">
        <f t="shared" ref="AG94" si="768">SUM(AG89:AG93)</f>
        <v>0</v>
      </c>
      <c r="AH94" s="79"/>
      <c r="AI94" s="107">
        <f t="shared" ref="AI94" si="769">SUM(AI89:AI93)</f>
        <v>0</v>
      </c>
      <c r="AJ94" s="79"/>
      <c r="AK94" s="107">
        <f t="shared" ref="AK94" si="770">SUM(AK89:AK93)</f>
        <v>0</v>
      </c>
      <c r="AL94" s="79"/>
      <c r="AM94" s="107">
        <f t="shared" ref="AM94" si="771">SUM(AM89:AM93)</f>
        <v>0</v>
      </c>
      <c r="AN94" s="79"/>
      <c r="AO94" s="107">
        <f t="shared" ref="AO94" si="772">SUM(AO89:AO93)</f>
        <v>0</v>
      </c>
      <c r="AP94" s="79"/>
      <c r="AQ94" s="107">
        <f t="shared" ref="AQ94" si="773">SUM(AQ89:AQ93)</f>
        <v>0</v>
      </c>
      <c r="AR94" s="79"/>
      <c r="AS94" s="107">
        <f t="shared" ref="AS94" si="774">SUM(AS89:AS93)</f>
        <v>0</v>
      </c>
      <c r="AT94" s="79"/>
      <c r="AU94" s="107">
        <f t="shared" ref="AU94" si="775">SUM(AU89:AU93)</f>
        <v>0</v>
      </c>
      <c r="AV94" s="79"/>
      <c r="AW94" s="107">
        <f t="shared" ref="AW94" si="776">SUM(AW89:AW93)</f>
        <v>0</v>
      </c>
      <c r="AX94" s="79"/>
      <c r="AY94" s="107">
        <f t="shared" ref="AY94" si="777">SUM(AY89:AY93)</f>
        <v>0</v>
      </c>
      <c r="BA94" s="107">
        <f t="shared" ref="BA94" si="778">SUM(BA89:BA93)</f>
        <v>0</v>
      </c>
      <c r="BC94" s="107">
        <f t="shared" ref="BC94" si="779">SUM(BC89:BC93)</f>
        <v>0</v>
      </c>
      <c r="BE94" s="107">
        <f t="shared" ref="BE94" si="780">SUM(BE89:BE93)</f>
        <v>0</v>
      </c>
      <c r="BG94" s="107">
        <f t="shared" ref="BG94" si="781">SUM(BG89:BG93)</f>
        <v>0</v>
      </c>
      <c r="BI94" s="107">
        <f t="shared" ref="BI94" si="782">SUM(BI89:BI93)</f>
        <v>0</v>
      </c>
      <c r="BK94" s="107">
        <f t="shared" ref="BK94" si="783">SUM(BK89:BK93)</f>
        <v>0</v>
      </c>
      <c r="BM94" s="107">
        <f t="shared" ref="BM94" si="784">SUM(BM89:BM93)</f>
        <v>0</v>
      </c>
      <c r="BO94" s="107">
        <f t="shared" ref="BO94" si="785">SUM(BO89:BO93)</f>
        <v>0</v>
      </c>
      <c r="BQ94" s="107">
        <f t="shared" ref="BQ94" si="786">SUM(BQ89:BQ93)</f>
        <v>0</v>
      </c>
      <c r="BS94" s="107">
        <f t="shared" ref="BS94" si="787">SUM(BS89:BS93)</f>
        <v>0</v>
      </c>
      <c r="BU94" s="107">
        <f t="shared" ref="BU94" si="788">SUM(BU89:BU93)</f>
        <v>0</v>
      </c>
      <c r="BW94" s="107">
        <f t="shared" ref="BW94" si="789">SUM(BW89:BW93)</f>
        <v>0</v>
      </c>
      <c r="BY94" s="107">
        <f t="shared" ref="BY94" si="790">SUM(BY89:BY93)</f>
        <v>0</v>
      </c>
      <c r="CA94" s="107">
        <f t="shared" ref="CA94" si="791">SUM(CA89:CA93)</f>
        <v>0</v>
      </c>
      <c r="CC94" s="107">
        <f t="shared" ref="CC94" si="792">SUM(CC89:CC93)</f>
        <v>0</v>
      </c>
    </row>
    <row r="95" spans="1:81" s="61" customFormat="1" ht="16.5" x14ac:dyDescent="0.2">
      <c r="A95" s="121"/>
      <c r="B95" s="122"/>
      <c r="C95" s="123" t="s">
        <v>172</v>
      </c>
      <c r="D95" s="124"/>
      <c r="E95" s="125"/>
      <c r="F95" s="126"/>
      <c r="G95" s="127"/>
      <c r="H95" s="128"/>
      <c r="I95" s="79"/>
      <c r="J95" s="96"/>
      <c r="K95" s="79"/>
      <c r="L95" s="79"/>
      <c r="M95" s="96"/>
      <c r="N95" s="79"/>
      <c r="O95" s="96"/>
      <c r="P95" s="101"/>
      <c r="Q95" s="96"/>
      <c r="R95" s="79"/>
      <c r="S95" s="96"/>
      <c r="T95" s="79"/>
      <c r="U95" s="102"/>
      <c r="V95" s="101"/>
      <c r="W95" s="79">
        <f>SUM(W89:W94)</f>
        <v>0</v>
      </c>
      <c r="X95" s="60"/>
      <c r="Y95" s="79"/>
      <c r="Z95" s="60"/>
      <c r="AA95" s="79"/>
      <c r="AB95" s="60"/>
      <c r="AC95" s="23"/>
      <c r="AD95" s="60"/>
      <c r="AE95" s="23"/>
      <c r="AF95" s="60"/>
      <c r="AG95" s="23"/>
      <c r="AH95" s="60"/>
      <c r="AI95" s="23">
        <f t="shared" si="724"/>
        <v>0</v>
      </c>
      <c r="AJ95" s="60"/>
      <c r="AK95" s="23">
        <f t="shared" si="725"/>
        <v>0</v>
      </c>
      <c r="AL95" s="60"/>
      <c r="AM95" s="23">
        <f t="shared" si="726"/>
        <v>0</v>
      </c>
      <c r="AN95" s="60"/>
      <c r="AO95" s="23">
        <f t="shared" ref="AO95" si="793">ROUND(AN95*M95,2)</f>
        <v>0</v>
      </c>
      <c r="AP95" s="60"/>
      <c r="AQ95" s="23">
        <f t="shared" ref="AQ95" si="794">ROUND(AP95*M95,2)</f>
        <v>0</v>
      </c>
      <c r="AR95" s="60"/>
      <c r="AS95" s="23">
        <f t="shared" ref="AS95" si="795">ROUND(AR95*M95,2)</f>
        <v>0</v>
      </c>
      <c r="AT95" s="60"/>
      <c r="AU95" s="23">
        <f t="shared" ref="AU95:AU98" si="796">ROUND(AT95*G95,2)</f>
        <v>0</v>
      </c>
      <c r="AV95" s="60"/>
      <c r="AW95" s="23">
        <f t="shared" ref="AW95:AW98" si="797">ROUND(AV95*G95,2)</f>
        <v>0</v>
      </c>
      <c r="AX95" s="60"/>
      <c r="AY95" s="23">
        <f t="shared" ref="AY95:AY98" si="798">ROUND(AX95*G95,2)</f>
        <v>0</v>
      </c>
    </row>
    <row r="96" spans="1:81" s="61" customFormat="1" ht="83.25" thickBot="1" x14ac:dyDescent="0.25">
      <c r="A96" s="94">
        <v>7.12</v>
      </c>
      <c r="B96" s="110" t="s">
        <v>173</v>
      </c>
      <c r="C96" s="64" t="s">
        <v>174</v>
      </c>
      <c r="D96" s="65" t="s">
        <v>28</v>
      </c>
      <c r="E96" s="77">
        <v>350</v>
      </c>
      <c r="F96" s="74"/>
      <c r="G96" s="78">
        <v>65.790000000000006</v>
      </c>
      <c r="H96" s="107">
        <f t="shared" si="361"/>
        <v>23026.5</v>
      </c>
      <c r="I96" s="79">
        <f t="shared" ref="I96:I98" si="799">P96+R96+T96+V96+X96+Z96+AB96+AD96+AF96+AH96+AJ96+AL96+AN96+AP96+AR96+AT96+AV96+AX96+AZ96+BB96+BD96+BF96+BH96+BJ96+BL96+BN96+BP96+BR96+BT96+BV96+BX96+BZ96+CB96</f>
        <v>0</v>
      </c>
      <c r="J96" s="96">
        <f t="shared" ref="J96:J98" si="800">ROUND(Q96+S96+U96+W96+Y96+AA96+AC96+AE96+AG96+AI96+AK96+AM96+AO96+AQ96+AS96+AU96+AW96+AY96+BG96+BI96+BK96,2)+BM96+BO96+BQ96+BS96+BU96+BW96+BY96+CA96+CC96+BA96+BC96+BE96</f>
        <v>0</v>
      </c>
      <c r="K96" s="79">
        <f t="shared" si="256"/>
        <v>350</v>
      </c>
      <c r="L96" s="79">
        <f t="shared" si="257"/>
        <v>0</v>
      </c>
      <c r="M96" s="96">
        <f t="shared" si="258"/>
        <v>0</v>
      </c>
      <c r="N96" s="79">
        <f t="shared" si="755"/>
        <v>350</v>
      </c>
      <c r="O96" s="96">
        <f t="shared" si="756"/>
        <v>23026.5</v>
      </c>
      <c r="P96" s="101"/>
      <c r="Q96" s="96">
        <f t="shared" si="757"/>
        <v>0</v>
      </c>
      <c r="R96" s="79"/>
      <c r="S96" s="96">
        <f t="shared" si="758"/>
        <v>0</v>
      </c>
      <c r="T96" s="79"/>
      <c r="U96" s="102">
        <f t="shared" si="759"/>
        <v>0</v>
      </c>
      <c r="V96" s="101"/>
      <c r="W96" s="79">
        <f t="shared" si="362"/>
        <v>0</v>
      </c>
      <c r="X96" s="60"/>
      <c r="Y96" s="79">
        <f t="shared" si="363"/>
        <v>0</v>
      </c>
      <c r="Z96" s="60"/>
      <c r="AA96" s="79">
        <f t="shared" si="364"/>
        <v>0</v>
      </c>
      <c r="AB96" s="60"/>
      <c r="AC96" s="23">
        <f t="shared" si="365"/>
        <v>0</v>
      </c>
      <c r="AD96" s="60"/>
      <c r="AE96" s="23">
        <f t="shared" si="366"/>
        <v>0</v>
      </c>
      <c r="AF96" s="60"/>
      <c r="AG96" s="23">
        <f t="shared" si="367"/>
        <v>0</v>
      </c>
      <c r="AH96" s="60"/>
      <c r="AI96" s="23">
        <f t="shared" si="724"/>
        <v>0</v>
      </c>
      <c r="AJ96" s="60"/>
      <c r="AK96" s="23">
        <f t="shared" si="725"/>
        <v>0</v>
      </c>
      <c r="AL96" s="60"/>
      <c r="AM96" s="23">
        <f t="shared" si="726"/>
        <v>0</v>
      </c>
      <c r="AN96" s="60"/>
      <c r="AO96" s="23">
        <f t="shared" ref="AO96:AO98" si="801">ROUND(AN96*G96,2)</f>
        <v>0</v>
      </c>
      <c r="AP96" s="60"/>
      <c r="AQ96" s="23">
        <f t="shared" ref="AQ96:AQ98" si="802">ROUND(AP96*G96,2)</f>
        <v>0</v>
      </c>
      <c r="AR96" s="60"/>
      <c r="AS96" s="23">
        <f t="shared" ref="AS96:AS98" si="803">ROUND(AR96*G96,2)</f>
        <v>0</v>
      </c>
      <c r="AT96" s="60"/>
      <c r="AU96" s="23">
        <f t="shared" si="796"/>
        <v>0</v>
      </c>
      <c r="AV96" s="60"/>
      <c r="AW96" s="23">
        <f t="shared" si="797"/>
        <v>0</v>
      </c>
      <c r="AX96" s="60"/>
      <c r="AY96" s="23">
        <f t="shared" si="798"/>
        <v>0</v>
      </c>
      <c r="BA96" s="23">
        <f t="shared" ref="BA96:BA98" si="804">ROUND(AZ96*G96,2)</f>
        <v>0</v>
      </c>
      <c r="BC96" s="23">
        <f t="shared" ref="BC96:BC98" si="805">ROUND(BB96*G96,2)</f>
        <v>0</v>
      </c>
      <c r="BE96" s="23">
        <f t="shared" ref="BE96:BE98" si="806">ROUND(BD96*G96,2)</f>
        <v>0</v>
      </c>
      <c r="BG96" s="23">
        <f t="shared" ref="BG96:BG98" si="807">ROUND(BF96*G96,2)</f>
        <v>0</v>
      </c>
      <c r="BI96" s="23">
        <f t="shared" ref="BI96:BI98" si="808">ROUND(BH96*G96,2)</f>
        <v>0</v>
      </c>
      <c r="BK96" s="23">
        <f t="shared" ref="BK96:BK98" si="809">ROUND(BJ96*G96,2)</f>
        <v>0</v>
      </c>
      <c r="BM96" s="23">
        <f t="shared" ref="BM96:BM98" si="810">ROUND(BL96*G96,2)</f>
        <v>0</v>
      </c>
      <c r="BO96" s="23">
        <f t="shared" ref="BO96:BO98" si="811">ROUND(BN96*G96,2)</f>
        <v>0</v>
      </c>
      <c r="BQ96" s="23">
        <f t="shared" ref="BQ96:BQ98" si="812">ROUND(BP96*G96,2)</f>
        <v>0</v>
      </c>
      <c r="BS96" s="23">
        <f t="shared" ref="BS96:BS98" si="813">ROUND(BR96*G96,2)</f>
        <v>0</v>
      </c>
      <c r="BU96" s="23">
        <f t="shared" ref="BU96:BU98" si="814">ROUND(BT96*G96,2)</f>
        <v>0</v>
      </c>
      <c r="BW96" s="23">
        <f t="shared" ref="BW96:BW98" si="815">ROUND(BV96*G96,2)</f>
        <v>0</v>
      </c>
      <c r="BY96" s="23">
        <f t="shared" ref="BY96:BY98" si="816">ROUND(BX96*G96,2)</f>
        <v>0</v>
      </c>
      <c r="CA96" s="23">
        <f t="shared" ref="CA96:CA98" si="817">ROUND(BZ96*G96,2)</f>
        <v>0</v>
      </c>
      <c r="CC96" s="23">
        <f t="shared" ref="CC96:CC98" si="818">ROUND(CB96*G96,2)</f>
        <v>0</v>
      </c>
    </row>
    <row r="97" spans="1:81" s="8" customFormat="1" ht="82.5" x14ac:dyDescent="0.2">
      <c r="A97" s="94">
        <v>7.13</v>
      </c>
      <c r="B97" s="110" t="s">
        <v>175</v>
      </c>
      <c r="C97" s="64" t="s">
        <v>176</v>
      </c>
      <c r="D97" s="65" t="s">
        <v>28</v>
      </c>
      <c r="E97" s="77">
        <v>400</v>
      </c>
      <c r="F97" s="74"/>
      <c r="G97" s="78">
        <v>117.01</v>
      </c>
      <c r="H97" s="107">
        <f>ROUND(E97*G97,2)</f>
        <v>46804</v>
      </c>
      <c r="I97" s="79">
        <f t="shared" si="799"/>
        <v>0</v>
      </c>
      <c r="J97" s="96">
        <f t="shared" si="800"/>
        <v>0</v>
      </c>
      <c r="K97" s="79">
        <f t="shared" si="256"/>
        <v>400</v>
      </c>
      <c r="L97" s="79">
        <f t="shared" si="257"/>
        <v>0</v>
      </c>
      <c r="M97" s="96">
        <f t="shared" si="258"/>
        <v>0</v>
      </c>
      <c r="N97" s="79">
        <f>E97-I97</f>
        <v>400</v>
      </c>
      <c r="O97" s="96">
        <f>H97-J97</f>
        <v>46804</v>
      </c>
      <c r="P97" s="97"/>
      <c r="Q97" s="98">
        <f>ROUND(P97*G97,2)</f>
        <v>0</v>
      </c>
      <c r="R97" s="99"/>
      <c r="S97" s="98">
        <f>ROUND(R97*G97,2)</f>
        <v>0</v>
      </c>
      <c r="T97" s="99"/>
      <c r="U97" s="100">
        <f>ROUND(T97*G97,2)</f>
        <v>0</v>
      </c>
      <c r="V97" s="108"/>
      <c r="W97" s="79">
        <f>ROUND(V97*G97,2)</f>
        <v>0</v>
      </c>
      <c r="X97" s="23"/>
      <c r="Y97" s="79">
        <f>ROUND(X97*G97,2)</f>
        <v>0</v>
      </c>
      <c r="Z97" s="23"/>
      <c r="AA97" s="79">
        <f>ROUND(Z97*G97,2)</f>
        <v>0</v>
      </c>
      <c r="AB97" s="23"/>
      <c r="AC97" s="23">
        <f>ROUND(AB97*G97,2)</f>
        <v>0</v>
      </c>
      <c r="AD97" s="23"/>
      <c r="AE97" s="23">
        <f>ROUND(AD97*G97,2)</f>
        <v>0</v>
      </c>
      <c r="AF97" s="23"/>
      <c r="AG97" s="23">
        <f>ROUND(AF97*G97,2)</f>
        <v>0</v>
      </c>
      <c r="AH97" s="60"/>
      <c r="AI97" s="23">
        <f t="shared" si="724"/>
        <v>0</v>
      </c>
      <c r="AJ97" s="60"/>
      <c r="AK97" s="23">
        <f t="shared" si="725"/>
        <v>0</v>
      </c>
      <c r="AL97" s="60"/>
      <c r="AM97" s="23">
        <f t="shared" si="726"/>
        <v>0</v>
      </c>
      <c r="AN97" s="60"/>
      <c r="AO97" s="23">
        <f t="shared" si="801"/>
        <v>0</v>
      </c>
      <c r="AP97" s="60"/>
      <c r="AQ97" s="23">
        <f t="shared" si="802"/>
        <v>0</v>
      </c>
      <c r="AR97" s="60"/>
      <c r="AS97" s="23">
        <f t="shared" si="803"/>
        <v>0</v>
      </c>
      <c r="AT97" s="60"/>
      <c r="AU97" s="23">
        <f t="shared" si="796"/>
        <v>0</v>
      </c>
      <c r="AV97" s="60"/>
      <c r="AW97" s="23">
        <f t="shared" si="797"/>
        <v>0</v>
      </c>
      <c r="AX97" s="60"/>
      <c r="AY97" s="23">
        <f t="shared" si="798"/>
        <v>0</v>
      </c>
      <c r="BA97" s="23">
        <f t="shared" si="804"/>
        <v>0</v>
      </c>
      <c r="BC97" s="23">
        <f t="shared" si="805"/>
        <v>0</v>
      </c>
      <c r="BE97" s="23">
        <f t="shared" si="806"/>
        <v>0</v>
      </c>
      <c r="BG97" s="23">
        <f t="shared" si="807"/>
        <v>0</v>
      </c>
      <c r="BI97" s="23">
        <f t="shared" si="808"/>
        <v>0</v>
      </c>
      <c r="BK97" s="23">
        <f t="shared" si="809"/>
        <v>0</v>
      </c>
      <c r="BM97" s="23">
        <f t="shared" si="810"/>
        <v>0</v>
      </c>
      <c r="BO97" s="23">
        <f t="shared" si="811"/>
        <v>0</v>
      </c>
      <c r="BQ97" s="23">
        <f t="shared" si="812"/>
        <v>0</v>
      </c>
      <c r="BR97" s="61"/>
      <c r="BS97" s="23">
        <f t="shared" si="813"/>
        <v>0</v>
      </c>
      <c r="BT97" s="61"/>
      <c r="BU97" s="23">
        <f t="shared" si="814"/>
        <v>0</v>
      </c>
      <c r="BV97" s="61"/>
      <c r="BW97" s="23">
        <f t="shared" si="815"/>
        <v>0</v>
      </c>
      <c r="BX97" s="61"/>
      <c r="BY97" s="23">
        <f t="shared" si="816"/>
        <v>0</v>
      </c>
      <c r="BZ97" s="61"/>
      <c r="CA97" s="23">
        <f t="shared" si="817"/>
        <v>0</v>
      </c>
      <c r="CB97" s="61"/>
      <c r="CC97" s="23">
        <f t="shared" si="818"/>
        <v>0</v>
      </c>
    </row>
    <row r="98" spans="1:81" s="61" customFormat="1" ht="82.5" x14ac:dyDescent="0.2">
      <c r="A98" s="94">
        <v>7.14</v>
      </c>
      <c r="B98" s="110" t="s">
        <v>177</v>
      </c>
      <c r="C98" s="64" t="s">
        <v>178</v>
      </c>
      <c r="D98" s="63" t="s">
        <v>40</v>
      </c>
      <c r="E98" s="77">
        <v>1600</v>
      </c>
      <c r="F98" s="75"/>
      <c r="G98" s="78">
        <v>10.66</v>
      </c>
      <c r="H98" s="107">
        <f t="shared" ref="H98" si="819">ROUND(E98*G98,2)</f>
        <v>17056</v>
      </c>
      <c r="I98" s="79">
        <f t="shared" si="799"/>
        <v>0</v>
      </c>
      <c r="J98" s="96">
        <f t="shared" si="800"/>
        <v>0</v>
      </c>
      <c r="K98" s="79">
        <f t="shared" si="256"/>
        <v>1600</v>
      </c>
      <c r="L98" s="79">
        <f t="shared" ref="L98:L139" si="820">I98</f>
        <v>0</v>
      </c>
      <c r="M98" s="96">
        <f t="shared" ref="M98:M139" si="821">J98</f>
        <v>0</v>
      </c>
      <c r="N98" s="79">
        <f>E98-I98</f>
        <v>1600</v>
      </c>
      <c r="O98" s="96">
        <f>H98-J98</f>
        <v>17056</v>
      </c>
      <c r="P98" s="101"/>
      <c r="Q98" s="96">
        <f>ROUND(P98*G98,2)</f>
        <v>0</v>
      </c>
      <c r="R98" s="79"/>
      <c r="S98" s="96">
        <f>ROUND(R98*G98,2)</f>
        <v>0</v>
      </c>
      <c r="T98" s="79"/>
      <c r="U98" s="102">
        <f>ROUND(T98*G98,2)</f>
        <v>0</v>
      </c>
      <c r="V98" s="101"/>
      <c r="W98" s="79">
        <f t="shared" ref="W98" si="822">ROUND(V98*G98,2)</f>
        <v>0</v>
      </c>
      <c r="X98" s="60"/>
      <c r="Y98" s="79">
        <f t="shared" ref="Y98" si="823">ROUND(X98*G98,2)</f>
        <v>0</v>
      </c>
      <c r="Z98" s="60"/>
      <c r="AA98" s="79">
        <f t="shared" ref="AA98" si="824">ROUND(Z98*G98,2)</f>
        <v>0</v>
      </c>
      <c r="AB98" s="60"/>
      <c r="AC98" s="23">
        <f t="shared" ref="AC98" si="825">ROUND(AB98*G98,2)</f>
        <v>0</v>
      </c>
      <c r="AD98" s="60"/>
      <c r="AE98" s="23">
        <f t="shared" ref="AE98" si="826">ROUND(AD98*G98,2)</f>
        <v>0</v>
      </c>
      <c r="AF98" s="60"/>
      <c r="AG98" s="23">
        <f t="shared" ref="AG98" si="827">ROUND(AF98*G98,2)</f>
        <v>0</v>
      </c>
      <c r="AH98" s="60"/>
      <c r="AI98" s="23">
        <f t="shared" si="724"/>
        <v>0</v>
      </c>
      <c r="AJ98" s="60"/>
      <c r="AK98" s="23">
        <f t="shared" si="725"/>
        <v>0</v>
      </c>
      <c r="AL98" s="60"/>
      <c r="AM98" s="23">
        <f t="shared" si="726"/>
        <v>0</v>
      </c>
      <c r="AN98" s="60"/>
      <c r="AO98" s="23">
        <f t="shared" si="801"/>
        <v>0</v>
      </c>
      <c r="AP98" s="60"/>
      <c r="AQ98" s="23">
        <f t="shared" si="802"/>
        <v>0</v>
      </c>
      <c r="AR98" s="60"/>
      <c r="AS98" s="23">
        <f t="shared" si="803"/>
        <v>0</v>
      </c>
      <c r="AT98" s="60"/>
      <c r="AU98" s="23">
        <f t="shared" si="796"/>
        <v>0</v>
      </c>
      <c r="AV98" s="60"/>
      <c r="AW98" s="23">
        <f t="shared" si="797"/>
        <v>0</v>
      </c>
      <c r="AX98" s="60"/>
      <c r="AY98" s="23">
        <f t="shared" si="798"/>
        <v>0</v>
      </c>
      <c r="BA98" s="23">
        <f t="shared" si="804"/>
        <v>0</v>
      </c>
      <c r="BC98" s="23">
        <f t="shared" si="805"/>
        <v>0</v>
      </c>
      <c r="BE98" s="23">
        <f t="shared" si="806"/>
        <v>0</v>
      </c>
      <c r="BG98" s="23">
        <f t="shared" si="807"/>
        <v>0</v>
      </c>
      <c r="BI98" s="23">
        <f t="shared" si="808"/>
        <v>0</v>
      </c>
      <c r="BK98" s="23">
        <f t="shared" si="809"/>
        <v>0</v>
      </c>
      <c r="BM98" s="23">
        <f t="shared" si="810"/>
        <v>0</v>
      </c>
      <c r="BO98" s="23">
        <f t="shared" si="811"/>
        <v>0</v>
      </c>
      <c r="BQ98" s="23">
        <f t="shared" si="812"/>
        <v>0</v>
      </c>
      <c r="BS98" s="23">
        <f t="shared" si="813"/>
        <v>0</v>
      </c>
      <c r="BU98" s="23">
        <f t="shared" si="814"/>
        <v>0</v>
      </c>
      <c r="BW98" s="23">
        <f t="shared" si="815"/>
        <v>0</v>
      </c>
      <c r="BY98" s="23">
        <f t="shared" si="816"/>
        <v>0</v>
      </c>
      <c r="CA98" s="23">
        <f t="shared" si="817"/>
        <v>0</v>
      </c>
      <c r="CC98" s="23">
        <f t="shared" si="818"/>
        <v>0</v>
      </c>
    </row>
    <row r="99" spans="1:81" s="61" customFormat="1" ht="16.5" x14ac:dyDescent="0.2">
      <c r="A99" s="94"/>
      <c r="B99" s="110"/>
      <c r="C99" s="64"/>
      <c r="D99" s="63"/>
      <c r="E99" s="77"/>
      <c r="F99" s="75"/>
      <c r="G99" s="78"/>
      <c r="H99" s="107">
        <f>SUM(H96:H98)</f>
        <v>86886.5</v>
      </c>
      <c r="I99" s="79"/>
      <c r="J99" s="107">
        <f>SUM(J96:J98)</f>
        <v>0</v>
      </c>
      <c r="K99" s="79"/>
      <c r="L99" s="79"/>
      <c r="M99" s="107">
        <f>SUM(M96:M98)</f>
        <v>0</v>
      </c>
      <c r="N99" s="79"/>
      <c r="O99" s="107">
        <f>SUM(O96:O98)</f>
        <v>86886.5</v>
      </c>
      <c r="P99" s="79"/>
      <c r="Q99" s="107">
        <f t="shared" ref="Q99" si="828">SUM(Q96:Q98)</f>
        <v>0</v>
      </c>
      <c r="R99" s="79"/>
      <c r="S99" s="107">
        <f t="shared" ref="S99" si="829">SUM(S96:S98)</f>
        <v>0</v>
      </c>
      <c r="T99" s="79"/>
      <c r="U99" s="107">
        <f t="shared" ref="U99" si="830">SUM(U96:U98)</f>
        <v>0</v>
      </c>
      <c r="V99" s="79"/>
      <c r="W99" s="107">
        <f t="shared" ref="W99" si="831">SUM(W96:W98)</f>
        <v>0</v>
      </c>
      <c r="X99" s="79"/>
      <c r="Y99" s="107">
        <f t="shared" ref="Y99" si="832">SUM(Y96:Y98)</f>
        <v>0</v>
      </c>
      <c r="Z99" s="79"/>
      <c r="AA99" s="107">
        <f t="shared" ref="AA99" si="833">SUM(AA96:AA98)</f>
        <v>0</v>
      </c>
      <c r="AB99" s="79"/>
      <c r="AC99" s="107">
        <f t="shared" ref="AC99" si="834">SUM(AC96:AC98)</f>
        <v>0</v>
      </c>
      <c r="AD99" s="79"/>
      <c r="AE99" s="107">
        <f t="shared" ref="AE99" si="835">SUM(AE96:AE98)</f>
        <v>0</v>
      </c>
      <c r="AF99" s="79"/>
      <c r="AG99" s="107">
        <f t="shared" ref="AG99" si="836">SUM(AG96:AG98)</f>
        <v>0</v>
      </c>
      <c r="AH99" s="79"/>
      <c r="AI99" s="107">
        <f t="shared" ref="AI99" si="837">SUM(AI96:AI98)</f>
        <v>0</v>
      </c>
      <c r="AJ99" s="79"/>
      <c r="AK99" s="107">
        <f t="shared" ref="AK99" si="838">SUM(AK96:AK98)</f>
        <v>0</v>
      </c>
      <c r="AL99" s="79"/>
      <c r="AM99" s="107">
        <f t="shared" ref="AM99" si="839">SUM(AM96:AM98)</f>
        <v>0</v>
      </c>
      <c r="AN99" s="79"/>
      <c r="AO99" s="107">
        <f t="shared" ref="AO99" si="840">SUM(AO96:AO98)</f>
        <v>0</v>
      </c>
      <c r="AP99" s="79"/>
      <c r="AQ99" s="107">
        <f t="shared" ref="AQ99" si="841">SUM(AQ96:AQ98)</f>
        <v>0</v>
      </c>
      <c r="AR99" s="79"/>
      <c r="AS99" s="107">
        <f t="shared" ref="AS99" si="842">SUM(AS96:AS98)</f>
        <v>0</v>
      </c>
      <c r="AT99" s="79"/>
      <c r="AU99" s="107">
        <f t="shared" ref="AU99" si="843">SUM(AU96:AU98)</f>
        <v>0</v>
      </c>
      <c r="AV99" s="79"/>
      <c r="AW99" s="107">
        <f t="shared" ref="AW99" si="844">SUM(AW96:AW98)</f>
        <v>0</v>
      </c>
      <c r="AX99" s="79"/>
      <c r="AY99" s="107">
        <f t="shared" ref="AY99" si="845">SUM(AY96:AY98)</f>
        <v>0</v>
      </c>
      <c r="BA99" s="107">
        <f t="shared" ref="BA99" si="846">SUM(BA96:BA98)</f>
        <v>0</v>
      </c>
      <c r="BC99" s="107">
        <f t="shared" ref="BC99" si="847">SUM(BC96:BC98)</f>
        <v>0</v>
      </c>
      <c r="BE99" s="107">
        <f t="shared" ref="BE99" si="848">SUM(BE96:BE98)</f>
        <v>0</v>
      </c>
      <c r="BG99" s="107">
        <f t="shared" ref="BG99" si="849">SUM(BG96:BG98)</f>
        <v>0</v>
      </c>
      <c r="BI99" s="107">
        <f t="shared" ref="BI99" si="850">SUM(BI96:BI98)</f>
        <v>0</v>
      </c>
      <c r="BK99" s="107">
        <f t="shared" ref="BK99" si="851">SUM(BK96:BK98)</f>
        <v>0</v>
      </c>
      <c r="BM99" s="107">
        <f t="shared" ref="BM99" si="852">SUM(BM96:BM98)</f>
        <v>0</v>
      </c>
      <c r="BO99" s="107">
        <f t="shared" ref="BO99" si="853">SUM(BO96:BO98)</f>
        <v>0</v>
      </c>
      <c r="BQ99" s="107">
        <f t="shared" ref="BQ99" si="854">SUM(BQ96:BQ98)</f>
        <v>0</v>
      </c>
      <c r="BS99" s="107">
        <f t="shared" ref="BS99" si="855">SUM(BS96:BS98)</f>
        <v>0</v>
      </c>
      <c r="BU99" s="107">
        <f t="shared" ref="BU99" si="856">SUM(BU96:BU98)</f>
        <v>0</v>
      </c>
      <c r="BW99" s="107">
        <f t="shared" ref="BW99" si="857">SUM(BW96:BW98)</f>
        <v>0</v>
      </c>
      <c r="BY99" s="107">
        <f t="shared" ref="BY99" si="858">SUM(BY96:BY98)</f>
        <v>0</v>
      </c>
      <c r="CA99" s="107">
        <f t="shared" ref="CA99" si="859">SUM(CA96:CA98)</f>
        <v>0</v>
      </c>
      <c r="CC99" s="107">
        <f t="shared" ref="CC99" si="860">SUM(CC96:CC98)</f>
        <v>0</v>
      </c>
    </row>
    <row r="100" spans="1:81" s="61" customFormat="1" ht="16.5" x14ac:dyDescent="0.2">
      <c r="A100" s="94"/>
      <c r="B100" s="110"/>
      <c r="C100" s="64"/>
      <c r="D100" s="65"/>
      <c r="E100" s="77"/>
      <c r="F100" s="74"/>
      <c r="G100" s="78"/>
      <c r="H100" s="131">
        <f>H99+H94+H87</f>
        <v>373668.74</v>
      </c>
      <c r="I100" s="79"/>
      <c r="J100" s="131">
        <f>J99+J94+J87</f>
        <v>0</v>
      </c>
      <c r="K100" s="79"/>
      <c r="L100" s="79"/>
      <c r="M100" s="131">
        <f>M99+M94+M87</f>
        <v>0</v>
      </c>
      <c r="N100" s="79"/>
      <c r="O100" s="131">
        <f>O99+O94+O87</f>
        <v>373668.74</v>
      </c>
      <c r="P100" s="79"/>
      <c r="Q100" s="131">
        <f t="shared" ref="Q100" si="861">Q99+Q94+Q87</f>
        <v>0</v>
      </c>
      <c r="R100" s="79"/>
      <c r="S100" s="131">
        <f t="shared" ref="S100" si="862">S99+S94+S87</f>
        <v>0</v>
      </c>
      <c r="T100" s="79"/>
      <c r="U100" s="131">
        <f t="shared" ref="U100" si="863">U99+U94+U87</f>
        <v>0</v>
      </c>
      <c r="V100" s="79"/>
      <c r="W100" s="131">
        <f t="shared" ref="W100" si="864">W99+W94+W87</f>
        <v>0</v>
      </c>
      <c r="X100" s="79"/>
      <c r="Y100" s="131">
        <f t="shared" ref="Y100" si="865">Y99+Y94+Y87</f>
        <v>0</v>
      </c>
      <c r="Z100" s="79"/>
      <c r="AA100" s="131">
        <f t="shared" ref="AA100" si="866">AA99+AA94+AA87</f>
        <v>0</v>
      </c>
      <c r="AB100" s="79"/>
      <c r="AC100" s="131">
        <f t="shared" ref="AC100" si="867">AC99+AC94+AC87</f>
        <v>0</v>
      </c>
      <c r="AD100" s="79"/>
      <c r="AE100" s="131">
        <f t="shared" ref="AE100" si="868">AE99+AE94+AE87</f>
        <v>0</v>
      </c>
      <c r="AF100" s="79"/>
      <c r="AG100" s="131">
        <f t="shared" ref="AG100" si="869">AG99+AG94+AG87</f>
        <v>0</v>
      </c>
      <c r="AH100" s="79"/>
      <c r="AI100" s="131">
        <f t="shared" ref="AI100" si="870">AI99+AI94+AI87</f>
        <v>0</v>
      </c>
      <c r="AJ100" s="79"/>
      <c r="AK100" s="131">
        <f t="shared" ref="AK100" si="871">AK99+AK94+AK87</f>
        <v>0</v>
      </c>
      <c r="AL100" s="79"/>
      <c r="AM100" s="131">
        <f t="shared" ref="AM100" si="872">AM99+AM94+AM87</f>
        <v>0</v>
      </c>
      <c r="AN100" s="79"/>
      <c r="AO100" s="131">
        <f t="shared" ref="AO100" si="873">AO99+AO94+AO87</f>
        <v>0</v>
      </c>
      <c r="AP100" s="79"/>
      <c r="AQ100" s="131">
        <f t="shared" ref="AQ100" si="874">AQ99+AQ94+AQ87</f>
        <v>0</v>
      </c>
      <c r="AR100" s="79"/>
      <c r="AS100" s="131">
        <f t="shared" ref="AS100" si="875">AS99+AS94+AS87</f>
        <v>0</v>
      </c>
      <c r="AT100" s="79"/>
      <c r="AU100" s="131">
        <f t="shared" ref="AU100" si="876">AU99+AU94+AU87</f>
        <v>0</v>
      </c>
      <c r="AV100" s="79"/>
      <c r="AW100" s="131">
        <f t="shared" ref="AW100" si="877">AW99+AW94+AW87</f>
        <v>0</v>
      </c>
      <c r="AX100" s="79"/>
      <c r="AY100" s="131">
        <f t="shared" ref="AY100" si="878">AY99+AY94+AY87</f>
        <v>0</v>
      </c>
      <c r="BA100" s="131">
        <f t="shared" ref="BA100" si="879">BA99+BA94+BA87</f>
        <v>0</v>
      </c>
      <c r="BC100" s="131">
        <f t="shared" ref="BC100" si="880">BC99+BC94+BC87</f>
        <v>0</v>
      </c>
      <c r="BE100" s="131">
        <f t="shared" ref="BE100" si="881">BE99+BE94+BE87</f>
        <v>0</v>
      </c>
      <c r="BG100" s="131">
        <f t="shared" ref="BG100" si="882">BG99+BG94+BG87</f>
        <v>0</v>
      </c>
      <c r="BI100" s="131">
        <f t="shared" ref="BI100" si="883">BI99+BI94+BI87</f>
        <v>0</v>
      </c>
      <c r="BK100" s="131">
        <f t="shared" ref="BK100" si="884">BK99+BK94+BK87</f>
        <v>0</v>
      </c>
      <c r="BM100" s="131">
        <f t="shared" ref="BM100" si="885">BM99+BM94+BM87</f>
        <v>0</v>
      </c>
      <c r="BO100" s="131">
        <f t="shared" ref="BO100" si="886">BO99+BO94+BO87</f>
        <v>0</v>
      </c>
      <c r="BQ100" s="131">
        <f t="shared" ref="BQ100" si="887">BQ99+BQ94+BQ87</f>
        <v>0</v>
      </c>
      <c r="BS100" s="131">
        <f t="shared" ref="BS100" si="888">BS99+BS94+BS87</f>
        <v>0</v>
      </c>
      <c r="BU100" s="131">
        <f t="shared" ref="BU100" si="889">BU99+BU94+BU87</f>
        <v>0</v>
      </c>
      <c r="BW100" s="131">
        <f t="shared" ref="BW100" si="890">BW99+BW94+BW87</f>
        <v>0</v>
      </c>
      <c r="BY100" s="131">
        <f t="shared" ref="BY100" si="891">BY99+BY94+BY87</f>
        <v>0</v>
      </c>
      <c r="CA100" s="131">
        <f t="shared" ref="CA100" si="892">CA99+CA94+CA87</f>
        <v>0</v>
      </c>
      <c r="CC100" s="131">
        <f t="shared" ref="CC100" si="893">CC99+CC94+CC87</f>
        <v>0</v>
      </c>
    </row>
    <row r="101" spans="1:81" s="61" customFormat="1" ht="17.25" thickBot="1" x14ac:dyDescent="0.25">
      <c r="A101" s="111">
        <v>8</v>
      </c>
      <c r="B101" s="112"/>
      <c r="C101" s="113" t="s">
        <v>179</v>
      </c>
      <c r="D101" s="119"/>
      <c r="E101" s="115"/>
      <c r="F101" s="120"/>
      <c r="G101" s="117"/>
      <c r="H101" s="118"/>
      <c r="I101" s="79"/>
      <c r="J101" s="96"/>
      <c r="K101" s="79"/>
      <c r="L101" s="79"/>
      <c r="M101" s="96"/>
      <c r="N101" s="79"/>
      <c r="O101" s="96"/>
      <c r="P101" s="101"/>
      <c r="Q101" s="96"/>
      <c r="R101" s="79"/>
      <c r="S101" s="96"/>
      <c r="T101" s="79"/>
      <c r="U101" s="102"/>
      <c r="V101" s="101"/>
      <c r="W101" s="79"/>
      <c r="X101" s="60"/>
      <c r="Y101" s="79"/>
      <c r="Z101" s="60"/>
      <c r="AA101" s="79"/>
      <c r="AB101" s="60"/>
      <c r="AC101" s="23"/>
      <c r="AD101" s="60"/>
      <c r="AE101" s="23"/>
      <c r="AF101" s="60"/>
      <c r="AG101" s="23"/>
      <c r="AH101" s="60"/>
      <c r="AI101" s="23"/>
      <c r="AJ101" s="60"/>
      <c r="AK101" s="23"/>
      <c r="AL101" s="60"/>
      <c r="AM101" s="23"/>
      <c r="AN101" s="60"/>
      <c r="AO101" s="23"/>
      <c r="AP101" s="60"/>
      <c r="AQ101" s="23"/>
      <c r="AR101" s="60"/>
      <c r="AS101" s="23"/>
      <c r="AT101" s="60"/>
      <c r="AU101" s="23"/>
      <c r="AV101" s="60"/>
      <c r="AW101" s="23"/>
      <c r="AX101" s="60"/>
      <c r="AY101" s="23"/>
    </row>
    <row r="102" spans="1:81" s="8" customFormat="1" ht="16.5" x14ac:dyDescent="0.2">
      <c r="A102" s="121">
        <v>8.1</v>
      </c>
      <c r="B102" s="122"/>
      <c r="C102" s="123" t="s">
        <v>180</v>
      </c>
      <c r="D102" s="129"/>
      <c r="E102" s="125"/>
      <c r="F102" s="130"/>
      <c r="G102" s="127"/>
      <c r="H102" s="128"/>
      <c r="I102" s="79"/>
      <c r="J102" s="96"/>
      <c r="K102" s="79"/>
      <c r="L102" s="79"/>
      <c r="M102" s="96"/>
      <c r="N102" s="79"/>
      <c r="O102" s="96"/>
      <c r="P102" s="97"/>
      <c r="Q102" s="98"/>
      <c r="R102" s="99"/>
      <c r="S102" s="98"/>
      <c r="T102" s="99"/>
      <c r="U102" s="100"/>
      <c r="V102" s="108"/>
      <c r="W102" s="79"/>
      <c r="X102" s="23"/>
      <c r="Y102" s="79"/>
      <c r="Z102" s="23"/>
      <c r="AA102" s="79"/>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row>
    <row r="103" spans="1:81" s="61" customFormat="1" ht="49.5" x14ac:dyDescent="0.2">
      <c r="A103" s="94" t="s">
        <v>181</v>
      </c>
      <c r="B103" s="110" t="s">
        <v>90</v>
      </c>
      <c r="C103" s="64" t="s">
        <v>123</v>
      </c>
      <c r="D103" s="63" t="s">
        <v>29</v>
      </c>
      <c r="E103" s="77">
        <v>600</v>
      </c>
      <c r="F103" s="75"/>
      <c r="G103" s="78">
        <v>48.86</v>
      </c>
      <c r="H103" s="107">
        <f t="shared" ref="H103:H108" si="894">ROUND(E103*G103,2)</f>
        <v>29316</v>
      </c>
      <c r="I103" s="79">
        <f t="shared" ref="I103:I111" si="895">P103+R103+T103+V103+X103+Z103+AB103+AD103+AF103+AH103+AJ103+AL103+AN103+AP103+AR103+AT103+AV103+AX103+AZ103+BB103+BD103+BF103+BH103+BJ103+BL103+BN103+BP103+BR103+BT103+BV103+BX103+BZ103+CB103</f>
        <v>0</v>
      </c>
      <c r="J103" s="96">
        <f t="shared" ref="J103:J111" si="896">ROUND(Q103+S103+U103+W103+Y103+AA103+AC103+AE103+AG103+AI103+AK103+AM103+AO103+AQ103+AS103+AU103+AW103+AY103+BG103+BI103+BK103,2)+BM103+BO103+BQ103+BS103+BU103+BW103+BY103+CA103+CC103+BA103+BC103+BE103</f>
        <v>0</v>
      </c>
      <c r="K103" s="79">
        <f t="shared" ref="K103:K139" si="897">+E103-I103</f>
        <v>600</v>
      </c>
      <c r="L103" s="79">
        <f t="shared" si="820"/>
        <v>0</v>
      </c>
      <c r="M103" s="96">
        <f t="shared" si="821"/>
        <v>0</v>
      </c>
      <c r="N103" s="79">
        <f>E103-I103</f>
        <v>600</v>
      </c>
      <c r="O103" s="96">
        <f>H103-J103</f>
        <v>29316</v>
      </c>
      <c r="P103" s="101"/>
      <c r="Q103" s="96">
        <f>ROUND(P103*G103,2)</f>
        <v>0</v>
      </c>
      <c r="R103" s="79"/>
      <c r="S103" s="96">
        <f>ROUND(R103*G103,2)</f>
        <v>0</v>
      </c>
      <c r="T103" s="79"/>
      <c r="U103" s="102">
        <f>ROUND(T103*G103,2)</f>
        <v>0</v>
      </c>
      <c r="V103" s="101"/>
      <c r="W103" s="79">
        <f t="shared" ref="W103:W108" si="898">ROUND(V103*G103,2)</f>
        <v>0</v>
      </c>
      <c r="X103" s="60"/>
      <c r="Y103" s="79">
        <f t="shared" ref="Y103:Y108" si="899">ROUND(X103*G103,2)</f>
        <v>0</v>
      </c>
      <c r="Z103" s="60"/>
      <c r="AA103" s="79">
        <f t="shared" ref="AA103:AA108" si="900">ROUND(Z103*G103,2)</f>
        <v>0</v>
      </c>
      <c r="AB103" s="60"/>
      <c r="AC103" s="23">
        <f t="shared" ref="AC103:AC108" si="901">ROUND(AB103*G103,2)</f>
        <v>0</v>
      </c>
      <c r="AD103" s="60"/>
      <c r="AE103" s="23">
        <f t="shared" ref="AE103:AE108" si="902">ROUND(AD103*G103,2)</f>
        <v>0</v>
      </c>
      <c r="AF103" s="60"/>
      <c r="AG103" s="23">
        <f t="shared" ref="AG103:AG108" si="903">ROUND(AF103*G103,2)</f>
        <v>0</v>
      </c>
      <c r="AH103" s="60"/>
      <c r="AI103" s="23">
        <f t="shared" ref="AI103:AI114" si="904">ROUND(AH103*G103,2)</f>
        <v>0</v>
      </c>
      <c r="AJ103" s="60"/>
      <c r="AK103" s="23">
        <f t="shared" ref="AK103:AK114" si="905">ROUND(AJ103*G103,2)</f>
        <v>0</v>
      </c>
      <c r="AL103" s="60"/>
      <c r="AM103" s="23">
        <f t="shared" ref="AM103:AM114" si="906">ROUND(AL103*G103,2)</f>
        <v>0</v>
      </c>
      <c r="AN103" s="60"/>
      <c r="AO103" s="23">
        <f t="shared" ref="AO103:AO111" si="907">ROUND(AN103*G103,2)</f>
        <v>0</v>
      </c>
      <c r="AP103" s="60"/>
      <c r="AQ103" s="23">
        <f t="shared" ref="AQ103:AQ111" si="908">ROUND(AP103*G103,2)</f>
        <v>0</v>
      </c>
      <c r="AR103" s="60"/>
      <c r="AS103" s="23">
        <f t="shared" ref="AS103:AS111" si="909">ROUND(AR103*G103,2)</f>
        <v>0</v>
      </c>
      <c r="AT103" s="60"/>
      <c r="AU103" s="23">
        <f t="shared" ref="AU103:AU111" si="910">ROUND(AT103*G103,2)</f>
        <v>0</v>
      </c>
      <c r="AV103" s="60"/>
      <c r="AW103" s="23">
        <f t="shared" ref="AW103:AW111" si="911">ROUND(AV103*G103,2)</f>
        <v>0</v>
      </c>
      <c r="AX103" s="60"/>
      <c r="AY103" s="23">
        <f t="shared" ref="AY103:AY111" si="912">ROUND(AX103*G103,2)</f>
        <v>0</v>
      </c>
      <c r="BA103" s="23">
        <f t="shared" ref="BA103:BA111" si="913">ROUND(AZ103*G103,2)</f>
        <v>0</v>
      </c>
      <c r="BC103" s="23">
        <f t="shared" ref="BC103:BC111" si="914">ROUND(BB103*G103,2)</f>
        <v>0</v>
      </c>
      <c r="BE103" s="23">
        <f t="shared" ref="BE103:BE111" si="915">ROUND(BD103*G103,2)</f>
        <v>0</v>
      </c>
      <c r="BG103" s="23">
        <f t="shared" ref="BG103:BG111" si="916">ROUND(BF103*G103,2)</f>
        <v>0</v>
      </c>
      <c r="BI103" s="23">
        <f t="shared" ref="BI103:BI111" si="917">ROUND(BH103*G103,2)</f>
        <v>0</v>
      </c>
      <c r="BK103" s="23">
        <f t="shared" ref="BK103:BK111" si="918">ROUND(BJ103*G103,2)</f>
        <v>0</v>
      </c>
      <c r="BM103" s="23">
        <f t="shared" ref="BM103:BM111" si="919">ROUND(BL103*G103,2)</f>
        <v>0</v>
      </c>
      <c r="BO103" s="23">
        <f t="shared" ref="BO103:BO111" si="920">ROUND(BN103*G103,2)</f>
        <v>0</v>
      </c>
      <c r="BQ103" s="23">
        <f t="shared" ref="BQ103:BQ111" si="921">ROUND(BP103*G103,2)</f>
        <v>0</v>
      </c>
      <c r="BS103" s="23">
        <f t="shared" ref="BS103:BS111" si="922">ROUND(BR103*G103,2)</f>
        <v>0</v>
      </c>
      <c r="BU103" s="23">
        <f t="shared" ref="BU103:BU111" si="923">ROUND(BT103*G103,2)</f>
        <v>0</v>
      </c>
      <c r="BW103" s="23">
        <f t="shared" ref="BW103:BW111" si="924">ROUND(BV103*G103,2)</f>
        <v>0</v>
      </c>
      <c r="BY103" s="23">
        <f t="shared" ref="BY103:BY111" si="925">ROUND(BX103*G103,2)</f>
        <v>0</v>
      </c>
      <c r="CA103" s="23">
        <f t="shared" ref="CA103:CA111" si="926">ROUND(BZ103*G103,2)</f>
        <v>0</v>
      </c>
      <c r="CC103" s="23">
        <f t="shared" ref="CC103:CC111" si="927">ROUND(CB103*G103,2)</f>
        <v>0</v>
      </c>
    </row>
    <row r="104" spans="1:81" s="61" customFormat="1" ht="33" x14ac:dyDescent="0.2">
      <c r="A104" s="94" t="s">
        <v>182</v>
      </c>
      <c r="B104" s="110" t="s">
        <v>124</v>
      </c>
      <c r="C104" s="64" t="s">
        <v>125</v>
      </c>
      <c r="D104" s="63" t="s">
        <v>29</v>
      </c>
      <c r="E104" s="77">
        <v>200</v>
      </c>
      <c r="F104" s="75"/>
      <c r="G104" s="78">
        <v>169.28</v>
      </c>
      <c r="H104" s="107">
        <f t="shared" si="894"/>
        <v>33856</v>
      </c>
      <c r="I104" s="79">
        <f t="shared" si="895"/>
        <v>293.52</v>
      </c>
      <c r="J104" s="96">
        <f t="shared" si="896"/>
        <v>49687.07</v>
      </c>
      <c r="K104" s="79">
        <f t="shared" si="897"/>
        <v>-93.519999999999982</v>
      </c>
      <c r="L104" s="79">
        <f t="shared" si="820"/>
        <v>293.52</v>
      </c>
      <c r="M104" s="96">
        <f t="shared" si="821"/>
        <v>49687.07</v>
      </c>
      <c r="N104" s="79">
        <f t="shared" ref="N104:N108" si="928">E104-I104</f>
        <v>-93.519999999999982</v>
      </c>
      <c r="O104" s="96">
        <f t="shared" ref="O104:O108" si="929">H104-J104</f>
        <v>-15831.07</v>
      </c>
      <c r="P104" s="101"/>
      <c r="Q104" s="96">
        <f t="shared" ref="Q104:Q108" si="930">ROUND(P104*G104,2)</f>
        <v>0</v>
      </c>
      <c r="R104" s="79"/>
      <c r="S104" s="96">
        <f t="shared" ref="S104:S108" si="931">ROUND(R104*G104,2)</f>
        <v>0</v>
      </c>
      <c r="T104" s="79"/>
      <c r="U104" s="102">
        <f t="shared" ref="U104:U108" si="932">ROUND(T104*G104,2)</f>
        <v>0</v>
      </c>
      <c r="V104" s="101"/>
      <c r="W104" s="79">
        <f t="shared" si="898"/>
        <v>0</v>
      </c>
      <c r="X104" s="60"/>
      <c r="Y104" s="79">
        <f t="shared" si="899"/>
        <v>0</v>
      </c>
      <c r="Z104" s="60"/>
      <c r="AA104" s="79">
        <f t="shared" si="900"/>
        <v>0</v>
      </c>
      <c r="AB104" s="60"/>
      <c r="AC104" s="23">
        <f t="shared" si="901"/>
        <v>0</v>
      </c>
      <c r="AD104" s="60"/>
      <c r="AE104" s="23">
        <f t="shared" si="902"/>
        <v>0</v>
      </c>
      <c r="AF104" s="60"/>
      <c r="AG104" s="23">
        <f t="shared" si="903"/>
        <v>0</v>
      </c>
      <c r="AH104" s="60"/>
      <c r="AI104" s="23">
        <f t="shared" si="904"/>
        <v>0</v>
      </c>
      <c r="AJ104" s="60"/>
      <c r="AK104" s="23">
        <f t="shared" si="905"/>
        <v>0</v>
      </c>
      <c r="AL104" s="60"/>
      <c r="AM104" s="23">
        <f t="shared" si="906"/>
        <v>0</v>
      </c>
      <c r="AN104" s="60"/>
      <c r="AO104" s="23">
        <f t="shared" si="907"/>
        <v>0</v>
      </c>
      <c r="AP104" s="60"/>
      <c r="AQ104" s="23">
        <f t="shared" si="908"/>
        <v>0</v>
      </c>
      <c r="AR104" s="60"/>
      <c r="AS104" s="23">
        <f t="shared" si="909"/>
        <v>0</v>
      </c>
      <c r="AT104" s="60"/>
      <c r="AU104" s="23">
        <f t="shared" si="910"/>
        <v>0</v>
      </c>
      <c r="AV104" s="60"/>
      <c r="AW104" s="23">
        <f t="shared" si="911"/>
        <v>0</v>
      </c>
      <c r="AX104" s="60"/>
      <c r="AY104" s="23">
        <f t="shared" si="912"/>
        <v>0</v>
      </c>
      <c r="BA104" s="23">
        <f t="shared" si="913"/>
        <v>0</v>
      </c>
      <c r="BC104" s="23">
        <f t="shared" si="914"/>
        <v>0</v>
      </c>
      <c r="BE104" s="23">
        <f t="shared" si="915"/>
        <v>0</v>
      </c>
      <c r="BG104" s="23">
        <f t="shared" si="916"/>
        <v>0</v>
      </c>
      <c r="BI104" s="23">
        <f t="shared" si="917"/>
        <v>0</v>
      </c>
      <c r="BK104" s="23">
        <f t="shared" si="918"/>
        <v>0</v>
      </c>
      <c r="BM104" s="23">
        <f t="shared" si="919"/>
        <v>0</v>
      </c>
      <c r="BO104" s="23">
        <f t="shared" si="920"/>
        <v>0</v>
      </c>
      <c r="BQ104" s="23">
        <f t="shared" si="921"/>
        <v>0</v>
      </c>
      <c r="BR104" s="61">
        <v>200</v>
      </c>
      <c r="BS104" s="23">
        <f t="shared" si="922"/>
        <v>33856</v>
      </c>
      <c r="BT104" s="61">
        <v>93.52</v>
      </c>
      <c r="BU104" s="23">
        <f t="shared" si="923"/>
        <v>15831.07</v>
      </c>
      <c r="BW104" s="23">
        <f t="shared" si="924"/>
        <v>0</v>
      </c>
      <c r="BY104" s="23">
        <f t="shared" si="925"/>
        <v>0</v>
      </c>
      <c r="CA104" s="23">
        <f t="shared" si="926"/>
        <v>0</v>
      </c>
      <c r="CC104" s="23">
        <f t="shared" si="927"/>
        <v>0</v>
      </c>
    </row>
    <row r="105" spans="1:81" s="61" customFormat="1" ht="49.5" x14ac:dyDescent="0.2">
      <c r="A105" s="94" t="s">
        <v>183</v>
      </c>
      <c r="B105" s="110" t="s">
        <v>87</v>
      </c>
      <c r="C105" s="64" t="s">
        <v>126</v>
      </c>
      <c r="D105" s="65" t="s">
        <v>29</v>
      </c>
      <c r="E105" s="77">
        <v>350</v>
      </c>
      <c r="F105" s="74"/>
      <c r="G105" s="78">
        <v>136.07</v>
      </c>
      <c r="H105" s="107">
        <f t="shared" si="894"/>
        <v>47624.5</v>
      </c>
      <c r="I105" s="79">
        <f t="shared" si="895"/>
        <v>0</v>
      </c>
      <c r="J105" s="96">
        <f t="shared" si="896"/>
        <v>0</v>
      </c>
      <c r="K105" s="79">
        <f t="shared" si="897"/>
        <v>350</v>
      </c>
      <c r="L105" s="79">
        <f t="shared" si="820"/>
        <v>0</v>
      </c>
      <c r="M105" s="96">
        <f t="shared" si="821"/>
        <v>0</v>
      </c>
      <c r="N105" s="79">
        <f t="shared" si="928"/>
        <v>350</v>
      </c>
      <c r="O105" s="96">
        <f t="shared" si="929"/>
        <v>47624.5</v>
      </c>
      <c r="P105" s="101"/>
      <c r="Q105" s="96">
        <f t="shared" si="930"/>
        <v>0</v>
      </c>
      <c r="R105" s="79"/>
      <c r="S105" s="96">
        <f t="shared" si="931"/>
        <v>0</v>
      </c>
      <c r="T105" s="79"/>
      <c r="U105" s="102">
        <f t="shared" si="932"/>
        <v>0</v>
      </c>
      <c r="V105" s="101"/>
      <c r="W105" s="79">
        <f t="shared" si="898"/>
        <v>0</v>
      </c>
      <c r="X105" s="60"/>
      <c r="Y105" s="79">
        <f t="shared" si="899"/>
        <v>0</v>
      </c>
      <c r="Z105" s="60"/>
      <c r="AA105" s="79">
        <f t="shared" si="900"/>
        <v>0</v>
      </c>
      <c r="AB105" s="60"/>
      <c r="AC105" s="23">
        <f t="shared" si="901"/>
        <v>0</v>
      </c>
      <c r="AD105" s="60"/>
      <c r="AE105" s="23">
        <f t="shared" si="902"/>
        <v>0</v>
      </c>
      <c r="AF105" s="60"/>
      <c r="AG105" s="23">
        <f t="shared" si="903"/>
        <v>0</v>
      </c>
      <c r="AH105" s="60"/>
      <c r="AI105" s="23">
        <f t="shared" si="904"/>
        <v>0</v>
      </c>
      <c r="AJ105" s="60"/>
      <c r="AK105" s="23">
        <f t="shared" si="905"/>
        <v>0</v>
      </c>
      <c r="AL105" s="60"/>
      <c r="AM105" s="23">
        <f t="shared" si="906"/>
        <v>0</v>
      </c>
      <c r="AN105" s="60"/>
      <c r="AO105" s="23">
        <f t="shared" si="907"/>
        <v>0</v>
      </c>
      <c r="AP105" s="60"/>
      <c r="AQ105" s="23">
        <f t="shared" si="908"/>
        <v>0</v>
      </c>
      <c r="AR105" s="60"/>
      <c r="AS105" s="23">
        <f t="shared" si="909"/>
        <v>0</v>
      </c>
      <c r="AT105" s="60"/>
      <c r="AU105" s="23">
        <f t="shared" si="910"/>
        <v>0</v>
      </c>
      <c r="AV105" s="60"/>
      <c r="AW105" s="23">
        <f t="shared" si="911"/>
        <v>0</v>
      </c>
      <c r="AX105" s="60"/>
      <c r="AY105" s="23">
        <f t="shared" si="912"/>
        <v>0</v>
      </c>
      <c r="BA105" s="23">
        <f t="shared" si="913"/>
        <v>0</v>
      </c>
      <c r="BC105" s="23">
        <f t="shared" si="914"/>
        <v>0</v>
      </c>
      <c r="BE105" s="23">
        <f t="shared" si="915"/>
        <v>0</v>
      </c>
      <c r="BG105" s="23">
        <f t="shared" si="916"/>
        <v>0</v>
      </c>
      <c r="BI105" s="23">
        <f t="shared" si="917"/>
        <v>0</v>
      </c>
      <c r="BK105" s="23">
        <f t="shared" si="918"/>
        <v>0</v>
      </c>
      <c r="BM105" s="23">
        <f t="shared" si="919"/>
        <v>0</v>
      </c>
      <c r="BO105" s="23">
        <f t="shared" si="920"/>
        <v>0</v>
      </c>
      <c r="BQ105" s="23">
        <f t="shared" si="921"/>
        <v>0</v>
      </c>
      <c r="BS105" s="23">
        <f t="shared" si="922"/>
        <v>0</v>
      </c>
      <c r="BU105" s="23">
        <f t="shared" si="923"/>
        <v>0</v>
      </c>
      <c r="BW105" s="23">
        <f t="shared" si="924"/>
        <v>0</v>
      </c>
      <c r="BY105" s="23">
        <f t="shared" si="925"/>
        <v>0</v>
      </c>
      <c r="CA105" s="23">
        <f t="shared" si="926"/>
        <v>0</v>
      </c>
      <c r="CC105" s="23">
        <f t="shared" si="927"/>
        <v>0</v>
      </c>
    </row>
    <row r="106" spans="1:81" s="61" customFormat="1" ht="99" x14ac:dyDescent="0.2">
      <c r="A106" s="94" t="s">
        <v>184</v>
      </c>
      <c r="B106" s="110" t="s">
        <v>185</v>
      </c>
      <c r="C106" s="64" t="s">
        <v>186</v>
      </c>
      <c r="D106" s="63" t="s">
        <v>33</v>
      </c>
      <c r="E106" s="77">
        <v>2</v>
      </c>
      <c r="F106" s="75"/>
      <c r="G106" s="78">
        <v>2477.34</v>
      </c>
      <c r="H106" s="107">
        <f t="shared" si="894"/>
        <v>4954.68</v>
      </c>
      <c r="I106" s="79">
        <f t="shared" si="895"/>
        <v>0</v>
      </c>
      <c r="J106" s="96">
        <f t="shared" si="896"/>
        <v>0</v>
      </c>
      <c r="K106" s="79">
        <f t="shared" si="897"/>
        <v>2</v>
      </c>
      <c r="L106" s="79">
        <f t="shared" si="820"/>
        <v>0</v>
      </c>
      <c r="M106" s="96">
        <f t="shared" si="821"/>
        <v>0</v>
      </c>
      <c r="N106" s="79">
        <f t="shared" si="928"/>
        <v>2</v>
      </c>
      <c r="O106" s="96">
        <f t="shared" si="929"/>
        <v>4954.68</v>
      </c>
      <c r="P106" s="101"/>
      <c r="Q106" s="96">
        <f t="shared" si="930"/>
        <v>0</v>
      </c>
      <c r="R106" s="79"/>
      <c r="S106" s="96">
        <f t="shared" si="931"/>
        <v>0</v>
      </c>
      <c r="T106" s="79"/>
      <c r="U106" s="102">
        <f t="shared" si="932"/>
        <v>0</v>
      </c>
      <c r="V106" s="101"/>
      <c r="W106" s="79">
        <f t="shared" si="898"/>
        <v>0</v>
      </c>
      <c r="X106" s="60"/>
      <c r="Y106" s="79">
        <f t="shared" si="899"/>
        <v>0</v>
      </c>
      <c r="Z106" s="60"/>
      <c r="AA106" s="79">
        <f t="shared" si="900"/>
        <v>0</v>
      </c>
      <c r="AB106" s="60"/>
      <c r="AC106" s="23">
        <f t="shared" si="901"/>
        <v>0</v>
      </c>
      <c r="AD106" s="60"/>
      <c r="AE106" s="23">
        <f t="shared" si="902"/>
        <v>0</v>
      </c>
      <c r="AF106" s="60"/>
      <c r="AG106" s="23">
        <f t="shared" si="903"/>
        <v>0</v>
      </c>
      <c r="AH106" s="60"/>
      <c r="AI106" s="23">
        <f t="shared" si="904"/>
        <v>0</v>
      </c>
      <c r="AJ106" s="60"/>
      <c r="AK106" s="23">
        <f t="shared" si="905"/>
        <v>0</v>
      </c>
      <c r="AL106" s="60"/>
      <c r="AM106" s="23">
        <f t="shared" si="906"/>
        <v>0</v>
      </c>
      <c r="AN106" s="60"/>
      <c r="AO106" s="23">
        <f t="shared" si="907"/>
        <v>0</v>
      </c>
      <c r="AP106" s="60"/>
      <c r="AQ106" s="23">
        <f t="shared" si="908"/>
        <v>0</v>
      </c>
      <c r="AR106" s="60"/>
      <c r="AS106" s="23">
        <f t="shared" si="909"/>
        <v>0</v>
      </c>
      <c r="AT106" s="60"/>
      <c r="AU106" s="23">
        <f t="shared" si="910"/>
        <v>0</v>
      </c>
      <c r="AV106" s="60"/>
      <c r="AW106" s="23">
        <f t="shared" si="911"/>
        <v>0</v>
      </c>
      <c r="AX106" s="60"/>
      <c r="AY106" s="23">
        <f t="shared" si="912"/>
        <v>0</v>
      </c>
      <c r="BA106" s="23">
        <f t="shared" si="913"/>
        <v>0</v>
      </c>
      <c r="BC106" s="23">
        <f t="shared" si="914"/>
        <v>0</v>
      </c>
      <c r="BE106" s="23">
        <f t="shared" si="915"/>
        <v>0</v>
      </c>
      <c r="BG106" s="23">
        <f t="shared" si="916"/>
        <v>0</v>
      </c>
      <c r="BI106" s="23">
        <f t="shared" si="917"/>
        <v>0</v>
      </c>
      <c r="BK106" s="23">
        <f t="shared" si="918"/>
        <v>0</v>
      </c>
      <c r="BM106" s="23">
        <f t="shared" si="919"/>
        <v>0</v>
      </c>
      <c r="BO106" s="23">
        <f t="shared" si="920"/>
        <v>0</v>
      </c>
      <c r="BQ106" s="23">
        <f t="shared" si="921"/>
        <v>0</v>
      </c>
      <c r="BS106" s="23">
        <f t="shared" si="922"/>
        <v>0</v>
      </c>
      <c r="BU106" s="23">
        <f t="shared" si="923"/>
        <v>0</v>
      </c>
      <c r="BW106" s="23">
        <f t="shared" si="924"/>
        <v>0</v>
      </c>
      <c r="BY106" s="23">
        <f t="shared" si="925"/>
        <v>0</v>
      </c>
      <c r="CA106" s="23">
        <f t="shared" si="926"/>
        <v>0</v>
      </c>
      <c r="CC106" s="23">
        <f t="shared" si="927"/>
        <v>0</v>
      </c>
    </row>
    <row r="107" spans="1:81" s="61" customFormat="1" ht="16.5" x14ac:dyDescent="0.2">
      <c r="A107" s="94" t="s">
        <v>187</v>
      </c>
      <c r="B107" s="110" t="s">
        <v>188</v>
      </c>
      <c r="C107" s="64" t="s">
        <v>189</v>
      </c>
      <c r="D107" s="63" t="s">
        <v>40</v>
      </c>
      <c r="E107" s="77">
        <v>500</v>
      </c>
      <c r="F107" s="75"/>
      <c r="G107" s="78">
        <v>286.69</v>
      </c>
      <c r="H107" s="107">
        <f t="shared" si="894"/>
        <v>143345</v>
      </c>
      <c r="I107" s="79">
        <f t="shared" si="895"/>
        <v>480</v>
      </c>
      <c r="J107" s="96">
        <f t="shared" si="896"/>
        <v>137611.20000000001</v>
      </c>
      <c r="K107" s="79">
        <f t="shared" si="897"/>
        <v>20</v>
      </c>
      <c r="L107" s="79">
        <f t="shared" si="820"/>
        <v>480</v>
      </c>
      <c r="M107" s="96">
        <f t="shared" si="821"/>
        <v>137611.20000000001</v>
      </c>
      <c r="N107" s="79">
        <f t="shared" si="928"/>
        <v>20</v>
      </c>
      <c r="O107" s="96">
        <f t="shared" si="929"/>
        <v>5733.7999999999884</v>
      </c>
      <c r="P107" s="101"/>
      <c r="Q107" s="96">
        <f t="shared" si="930"/>
        <v>0</v>
      </c>
      <c r="R107" s="79"/>
      <c r="S107" s="96">
        <f t="shared" si="931"/>
        <v>0</v>
      </c>
      <c r="T107" s="79"/>
      <c r="U107" s="102">
        <f t="shared" si="932"/>
        <v>0</v>
      </c>
      <c r="V107" s="101"/>
      <c r="W107" s="79">
        <f t="shared" si="898"/>
        <v>0</v>
      </c>
      <c r="X107" s="60"/>
      <c r="Y107" s="79">
        <f t="shared" si="899"/>
        <v>0</v>
      </c>
      <c r="Z107" s="60"/>
      <c r="AA107" s="79">
        <f t="shared" si="900"/>
        <v>0</v>
      </c>
      <c r="AB107" s="60"/>
      <c r="AC107" s="23">
        <f t="shared" si="901"/>
        <v>0</v>
      </c>
      <c r="AD107" s="60"/>
      <c r="AE107" s="23">
        <f t="shared" si="902"/>
        <v>0</v>
      </c>
      <c r="AF107" s="60"/>
      <c r="AG107" s="23">
        <f t="shared" si="903"/>
        <v>0</v>
      </c>
      <c r="AH107" s="60"/>
      <c r="AI107" s="23">
        <f t="shared" si="904"/>
        <v>0</v>
      </c>
      <c r="AJ107" s="60"/>
      <c r="AK107" s="23">
        <f t="shared" si="905"/>
        <v>0</v>
      </c>
      <c r="AL107" s="60"/>
      <c r="AM107" s="23">
        <f t="shared" si="906"/>
        <v>0</v>
      </c>
      <c r="AN107" s="60"/>
      <c r="AO107" s="23">
        <f t="shared" si="907"/>
        <v>0</v>
      </c>
      <c r="AP107" s="60"/>
      <c r="AQ107" s="23">
        <f t="shared" si="908"/>
        <v>0</v>
      </c>
      <c r="AR107" s="60"/>
      <c r="AS107" s="23">
        <f t="shared" si="909"/>
        <v>0</v>
      </c>
      <c r="AT107" s="60"/>
      <c r="AU107" s="23">
        <f t="shared" si="910"/>
        <v>0</v>
      </c>
      <c r="AV107" s="60"/>
      <c r="AW107" s="23">
        <f t="shared" si="911"/>
        <v>0</v>
      </c>
      <c r="AX107" s="60"/>
      <c r="AY107" s="23">
        <f t="shared" si="912"/>
        <v>0</v>
      </c>
      <c r="BA107" s="23">
        <f t="shared" si="913"/>
        <v>0</v>
      </c>
      <c r="BC107" s="23">
        <f t="shared" si="914"/>
        <v>0</v>
      </c>
      <c r="BE107" s="23">
        <f t="shared" si="915"/>
        <v>0</v>
      </c>
      <c r="BG107" s="23">
        <f t="shared" si="916"/>
        <v>0</v>
      </c>
      <c r="BI107" s="23">
        <f t="shared" si="917"/>
        <v>0</v>
      </c>
      <c r="BK107" s="23">
        <f t="shared" si="918"/>
        <v>0</v>
      </c>
      <c r="BL107" s="61">
        <v>480</v>
      </c>
      <c r="BM107" s="23">
        <f t="shared" si="919"/>
        <v>137611.20000000001</v>
      </c>
      <c r="BO107" s="23">
        <f t="shared" si="920"/>
        <v>0</v>
      </c>
      <c r="BQ107" s="23">
        <f t="shared" si="921"/>
        <v>0</v>
      </c>
      <c r="BS107" s="23">
        <f t="shared" si="922"/>
        <v>0</v>
      </c>
      <c r="BU107" s="23">
        <f t="shared" si="923"/>
        <v>0</v>
      </c>
      <c r="BW107" s="23">
        <f t="shared" si="924"/>
        <v>0</v>
      </c>
      <c r="BY107" s="23">
        <f t="shared" si="925"/>
        <v>0</v>
      </c>
      <c r="CA107" s="23">
        <f t="shared" si="926"/>
        <v>0</v>
      </c>
      <c r="CC107" s="23">
        <f t="shared" si="927"/>
        <v>0</v>
      </c>
    </row>
    <row r="108" spans="1:81" s="61" customFormat="1" ht="17.25" thickBot="1" x14ac:dyDescent="0.25">
      <c r="A108" s="94" t="s">
        <v>190</v>
      </c>
      <c r="B108" s="110" t="s">
        <v>191</v>
      </c>
      <c r="C108" s="64" t="s">
        <v>192</v>
      </c>
      <c r="D108" s="65" t="s">
        <v>40</v>
      </c>
      <c r="E108" s="77">
        <v>120</v>
      </c>
      <c r="F108" s="74"/>
      <c r="G108" s="78">
        <v>174.22</v>
      </c>
      <c r="H108" s="107">
        <f t="shared" si="894"/>
        <v>20906.400000000001</v>
      </c>
      <c r="I108" s="79">
        <f t="shared" si="895"/>
        <v>120</v>
      </c>
      <c r="J108" s="96">
        <f t="shared" si="896"/>
        <v>20906.400000000001</v>
      </c>
      <c r="K108" s="79">
        <f t="shared" si="897"/>
        <v>0</v>
      </c>
      <c r="L108" s="79">
        <f t="shared" si="820"/>
        <v>120</v>
      </c>
      <c r="M108" s="96">
        <f t="shared" si="821"/>
        <v>20906.400000000001</v>
      </c>
      <c r="N108" s="79">
        <f t="shared" si="928"/>
        <v>0</v>
      </c>
      <c r="O108" s="96">
        <f t="shared" si="929"/>
        <v>0</v>
      </c>
      <c r="P108" s="101"/>
      <c r="Q108" s="96">
        <f t="shared" si="930"/>
        <v>0</v>
      </c>
      <c r="R108" s="79"/>
      <c r="S108" s="96">
        <f t="shared" si="931"/>
        <v>0</v>
      </c>
      <c r="T108" s="79"/>
      <c r="U108" s="102">
        <f t="shared" si="932"/>
        <v>0</v>
      </c>
      <c r="V108" s="101"/>
      <c r="W108" s="79">
        <f t="shared" si="898"/>
        <v>0</v>
      </c>
      <c r="X108" s="60"/>
      <c r="Y108" s="79">
        <f t="shared" si="899"/>
        <v>0</v>
      </c>
      <c r="Z108" s="60"/>
      <c r="AA108" s="79">
        <f t="shared" si="900"/>
        <v>0</v>
      </c>
      <c r="AB108" s="60"/>
      <c r="AC108" s="23">
        <f t="shared" si="901"/>
        <v>0</v>
      </c>
      <c r="AD108" s="60"/>
      <c r="AE108" s="23">
        <f t="shared" si="902"/>
        <v>0</v>
      </c>
      <c r="AF108" s="60"/>
      <c r="AG108" s="23">
        <f t="shared" si="903"/>
        <v>0</v>
      </c>
      <c r="AH108" s="60"/>
      <c r="AI108" s="23">
        <f t="shared" si="904"/>
        <v>0</v>
      </c>
      <c r="AJ108" s="60"/>
      <c r="AK108" s="23">
        <f t="shared" si="905"/>
        <v>0</v>
      </c>
      <c r="AL108" s="60"/>
      <c r="AM108" s="23">
        <f t="shared" si="906"/>
        <v>0</v>
      </c>
      <c r="AN108" s="60"/>
      <c r="AO108" s="23">
        <f t="shared" si="907"/>
        <v>0</v>
      </c>
      <c r="AP108" s="60"/>
      <c r="AQ108" s="23">
        <f t="shared" si="908"/>
        <v>0</v>
      </c>
      <c r="AR108" s="60"/>
      <c r="AS108" s="23">
        <f t="shared" si="909"/>
        <v>0</v>
      </c>
      <c r="AT108" s="60"/>
      <c r="AU108" s="23">
        <f t="shared" si="910"/>
        <v>0</v>
      </c>
      <c r="AV108" s="60"/>
      <c r="AW108" s="23">
        <f t="shared" si="911"/>
        <v>0</v>
      </c>
      <c r="AX108" s="60"/>
      <c r="AY108" s="23">
        <f t="shared" si="912"/>
        <v>0</v>
      </c>
      <c r="BA108" s="23">
        <f t="shared" si="913"/>
        <v>0</v>
      </c>
      <c r="BC108" s="23">
        <f t="shared" si="914"/>
        <v>0</v>
      </c>
      <c r="BE108" s="23">
        <f t="shared" si="915"/>
        <v>0</v>
      </c>
      <c r="BG108" s="23">
        <f t="shared" si="916"/>
        <v>0</v>
      </c>
      <c r="BI108" s="23">
        <f t="shared" si="917"/>
        <v>0</v>
      </c>
      <c r="BK108" s="23">
        <f t="shared" si="918"/>
        <v>0</v>
      </c>
      <c r="BL108" s="61">
        <v>120</v>
      </c>
      <c r="BM108" s="23">
        <f t="shared" si="919"/>
        <v>20906.400000000001</v>
      </c>
      <c r="BO108" s="23">
        <f t="shared" si="920"/>
        <v>0</v>
      </c>
      <c r="BQ108" s="23">
        <f t="shared" si="921"/>
        <v>0</v>
      </c>
      <c r="BS108" s="23">
        <f t="shared" si="922"/>
        <v>0</v>
      </c>
      <c r="BU108" s="23">
        <f t="shared" si="923"/>
        <v>0</v>
      </c>
      <c r="BW108" s="23">
        <f t="shared" si="924"/>
        <v>0</v>
      </c>
      <c r="BY108" s="23">
        <f t="shared" si="925"/>
        <v>0</v>
      </c>
      <c r="CA108" s="23">
        <f t="shared" si="926"/>
        <v>0</v>
      </c>
      <c r="CC108" s="23">
        <f t="shared" si="927"/>
        <v>0</v>
      </c>
    </row>
    <row r="109" spans="1:81" s="8" customFormat="1" ht="33" x14ac:dyDescent="0.2">
      <c r="A109" s="94" t="s">
        <v>193</v>
      </c>
      <c r="B109" s="110" t="s">
        <v>194</v>
      </c>
      <c r="C109" s="64" t="s">
        <v>195</v>
      </c>
      <c r="D109" s="65" t="s">
        <v>40</v>
      </c>
      <c r="E109" s="77">
        <v>500</v>
      </c>
      <c r="F109" s="74"/>
      <c r="G109" s="78">
        <v>91.39</v>
      </c>
      <c r="H109" s="107">
        <f>ROUND(E109*G109,2)</f>
        <v>45695</v>
      </c>
      <c r="I109" s="79">
        <f t="shared" si="895"/>
        <v>480</v>
      </c>
      <c r="J109" s="96">
        <f t="shared" si="896"/>
        <v>43867.199999999997</v>
      </c>
      <c r="K109" s="79">
        <f t="shared" si="897"/>
        <v>20</v>
      </c>
      <c r="L109" s="79">
        <f t="shared" si="820"/>
        <v>480</v>
      </c>
      <c r="M109" s="96">
        <f t="shared" si="821"/>
        <v>43867.199999999997</v>
      </c>
      <c r="N109" s="79">
        <f>E109-I109</f>
        <v>20</v>
      </c>
      <c r="O109" s="96">
        <f>H109-J109</f>
        <v>1827.8000000000029</v>
      </c>
      <c r="P109" s="97"/>
      <c r="Q109" s="98">
        <f>ROUND(P109*G109,2)</f>
        <v>0</v>
      </c>
      <c r="R109" s="99"/>
      <c r="S109" s="98">
        <f>ROUND(R109*G109,2)</f>
        <v>0</v>
      </c>
      <c r="T109" s="99"/>
      <c r="U109" s="100">
        <f>ROUND(T109*G109,2)</f>
        <v>0</v>
      </c>
      <c r="V109" s="108"/>
      <c r="W109" s="79">
        <f>ROUND(V109*G109,2)</f>
        <v>0</v>
      </c>
      <c r="X109" s="23"/>
      <c r="Y109" s="79">
        <f>ROUND(X109*G109,2)</f>
        <v>0</v>
      </c>
      <c r="Z109" s="23"/>
      <c r="AA109" s="79">
        <f>ROUND(Z109*G109,2)</f>
        <v>0</v>
      </c>
      <c r="AB109" s="23"/>
      <c r="AC109" s="23">
        <f>ROUND(AB109*G109,2)</f>
        <v>0</v>
      </c>
      <c r="AD109" s="23"/>
      <c r="AE109" s="23">
        <f>ROUND(AD109*G109,2)</f>
        <v>0</v>
      </c>
      <c r="AF109" s="23"/>
      <c r="AG109" s="23">
        <f>ROUND(AF109*G109,2)</f>
        <v>0</v>
      </c>
      <c r="AH109" s="60"/>
      <c r="AI109" s="23">
        <f t="shared" si="904"/>
        <v>0</v>
      </c>
      <c r="AJ109" s="60"/>
      <c r="AK109" s="23">
        <f t="shared" si="905"/>
        <v>0</v>
      </c>
      <c r="AL109" s="60"/>
      <c r="AM109" s="23">
        <f t="shared" si="906"/>
        <v>0</v>
      </c>
      <c r="AN109" s="60"/>
      <c r="AO109" s="23">
        <f t="shared" si="907"/>
        <v>0</v>
      </c>
      <c r="AP109" s="60"/>
      <c r="AQ109" s="23">
        <f t="shared" si="908"/>
        <v>0</v>
      </c>
      <c r="AR109" s="60"/>
      <c r="AS109" s="23">
        <f t="shared" si="909"/>
        <v>0</v>
      </c>
      <c r="AT109" s="60"/>
      <c r="AU109" s="23">
        <f t="shared" si="910"/>
        <v>0</v>
      </c>
      <c r="AV109" s="60"/>
      <c r="AW109" s="23">
        <f t="shared" si="911"/>
        <v>0</v>
      </c>
      <c r="AX109" s="60"/>
      <c r="AY109" s="23">
        <f t="shared" si="912"/>
        <v>0</v>
      </c>
      <c r="BA109" s="23">
        <f t="shared" si="913"/>
        <v>0</v>
      </c>
      <c r="BC109" s="23">
        <f t="shared" si="914"/>
        <v>0</v>
      </c>
      <c r="BE109" s="23">
        <f t="shared" si="915"/>
        <v>0</v>
      </c>
      <c r="BG109" s="23">
        <f t="shared" si="916"/>
        <v>0</v>
      </c>
      <c r="BI109" s="23">
        <f t="shared" si="917"/>
        <v>0</v>
      </c>
      <c r="BK109" s="23">
        <f t="shared" si="918"/>
        <v>0</v>
      </c>
      <c r="BM109" s="23">
        <f t="shared" si="919"/>
        <v>0</v>
      </c>
      <c r="BO109" s="23">
        <f t="shared" si="920"/>
        <v>0</v>
      </c>
      <c r="BQ109" s="23">
        <f t="shared" si="921"/>
        <v>0</v>
      </c>
      <c r="BR109" s="61">
        <v>300</v>
      </c>
      <c r="BS109" s="23">
        <f t="shared" si="922"/>
        <v>27417</v>
      </c>
      <c r="BT109" s="61"/>
      <c r="BU109" s="23">
        <f t="shared" si="923"/>
        <v>0</v>
      </c>
      <c r="BV109" s="61"/>
      <c r="BW109" s="23">
        <f t="shared" si="924"/>
        <v>0</v>
      </c>
      <c r="BX109" s="61">
        <v>180</v>
      </c>
      <c r="BY109" s="23">
        <f t="shared" si="925"/>
        <v>16450.2</v>
      </c>
      <c r="BZ109" s="61"/>
      <c r="CA109" s="23">
        <f t="shared" si="926"/>
        <v>0</v>
      </c>
      <c r="CB109" s="61"/>
      <c r="CC109" s="23">
        <f t="shared" si="927"/>
        <v>0</v>
      </c>
    </row>
    <row r="110" spans="1:81" s="61" customFormat="1" ht="33" x14ac:dyDescent="0.2">
      <c r="A110" s="94" t="s">
        <v>196</v>
      </c>
      <c r="B110" s="110" t="s">
        <v>197</v>
      </c>
      <c r="C110" s="64" t="s">
        <v>198</v>
      </c>
      <c r="D110" s="63" t="s">
        <v>40</v>
      </c>
      <c r="E110" s="77">
        <v>120</v>
      </c>
      <c r="F110" s="75"/>
      <c r="G110" s="78">
        <v>66.930000000000007</v>
      </c>
      <c r="H110" s="107">
        <f t="shared" ref="H110:H114" si="933">ROUND(E110*G110,2)</f>
        <v>8031.6</v>
      </c>
      <c r="I110" s="79">
        <f t="shared" si="895"/>
        <v>120</v>
      </c>
      <c r="J110" s="96">
        <f t="shared" si="896"/>
        <v>8031.6</v>
      </c>
      <c r="K110" s="79">
        <f t="shared" si="897"/>
        <v>0</v>
      </c>
      <c r="L110" s="79">
        <f t="shared" si="820"/>
        <v>120</v>
      </c>
      <c r="M110" s="96">
        <f t="shared" si="821"/>
        <v>8031.6</v>
      </c>
      <c r="N110" s="79">
        <f>E110-I110</f>
        <v>0</v>
      </c>
      <c r="O110" s="96">
        <f>H110-J110</f>
        <v>0</v>
      </c>
      <c r="P110" s="101"/>
      <c r="Q110" s="96">
        <f>ROUND(P110*G110,2)</f>
        <v>0</v>
      </c>
      <c r="R110" s="79"/>
      <c r="S110" s="96">
        <f>ROUND(R110*G110,2)</f>
        <v>0</v>
      </c>
      <c r="T110" s="79"/>
      <c r="U110" s="102">
        <f>ROUND(T110*G110,2)</f>
        <v>0</v>
      </c>
      <c r="V110" s="101"/>
      <c r="W110" s="79">
        <f t="shared" ref="W110:W114" si="934">ROUND(V110*G110,2)</f>
        <v>0</v>
      </c>
      <c r="X110" s="60"/>
      <c r="Y110" s="79">
        <f t="shared" ref="Y110:Y114" si="935">ROUND(X110*G110,2)</f>
        <v>0</v>
      </c>
      <c r="Z110" s="60"/>
      <c r="AA110" s="79">
        <f t="shared" ref="AA110:AA114" si="936">ROUND(Z110*G110,2)</f>
        <v>0</v>
      </c>
      <c r="AB110" s="60"/>
      <c r="AC110" s="23">
        <f t="shared" ref="AC110:AC114" si="937">ROUND(AB110*G110,2)</f>
        <v>0</v>
      </c>
      <c r="AD110" s="60"/>
      <c r="AE110" s="23">
        <f t="shared" ref="AE110:AE114" si="938">ROUND(AD110*G110,2)</f>
        <v>0</v>
      </c>
      <c r="AF110" s="60"/>
      <c r="AG110" s="23">
        <f t="shared" ref="AG110:AG114" si="939">ROUND(AF110*G110,2)</f>
        <v>0</v>
      </c>
      <c r="AH110" s="60"/>
      <c r="AI110" s="23">
        <f t="shared" si="904"/>
        <v>0</v>
      </c>
      <c r="AJ110" s="60"/>
      <c r="AK110" s="23">
        <f t="shared" si="905"/>
        <v>0</v>
      </c>
      <c r="AL110" s="60"/>
      <c r="AM110" s="23">
        <f t="shared" si="906"/>
        <v>0</v>
      </c>
      <c r="AN110" s="60"/>
      <c r="AO110" s="23">
        <f t="shared" si="907"/>
        <v>0</v>
      </c>
      <c r="AP110" s="60"/>
      <c r="AQ110" s="23">
        <f t="shared" si="908"/>
        <v>0</v>
      </c>
      <c r="AR110" s="60"/>
      <c r="AS110" s="23">
        <f t="shared" si="909"/>
        <v>0</v>
      </c>
      <c r="AT110" s="60"/>
      <c r="AU110" s="23">
        <f t="shared" si="910"/>
        <v>0</v>
      </c>
      <c r="AV110" s="60"/>
      <c r="AW110" s="23">
        <f t="shared" si="911"/>
        <v>0</v>
      </c>
      <c r="AX110" s="60"/>
      <c r="AY110" s="23">
        <f t="shared" si="912"/>
        <v>0</v>
      </c>
      <c r="BA110" s="23">
        <f t="shared" si="913"/>
        <v>0</v>
      </c>
      <c r="BC110" s="23">
        <f t="shared" si="914"/>
        <v>0</v>
      </c>
      <c r="BE110" s="23">
        <f t="shared" si="915"/>
        <v>0</v>
      </c>
      <c r="BG110" s="23">
        <f t="shared" si="916"/>
        <v>0</v>
      </c>
      <c r="BI110" s="23">
        <f t="shared" si="917"/>
        <v>0</v>
      </c>
      <c r="BK110" s="23">
        <f t="shared" si="918"/>
        <v>0</v>
      </c>
      <c r="BM110" s="23">
        <f t="shared" si="919"/>
        <v>0</v>
      </c>
      <c r="BO110" s="23">
        <f t="shared" si="920"/>
        <v>0</v>
      </c>
      <c r="BQ110" s="23">
        <f t="shared" si="921"/>
        <v>0</v>
      </c>
      <c r="BS110" s="23">
        <f t="shared" si="922"/>
        <v>0</v>
      </c>
      <c r="BU110" s="23">
        <f t="shared" si="923"/>
        <v>0</v>
      </c>
      <c r="BW110" s="23">
        <f t="shared" si="924"/>
        <v>0</v>
      </c>
      <c r="BX110" s="61">
        <v>120</v>
      </c>
      <c r="BY110" s="23">
        <f t="shared" si="925"/>
        <v>8031.6</v>
      </c>
      <c r="CA110" s="23">
        <f t="shared" si="926"/>
        <v>0</v>
      </c>
      <c r="CC110" s="23">
        <f t="shared" si="927"/>
        <v>0</v>
      </c>
    </row>
    <row r="111" spans="1:81" s="61" customFormat="1" ht="16.5" x14ac:dyDescent="0.2">
      <c r="A111" s="94" t="s">
        <v>199</v>
      </c>
      <c r="B111" s="110" t="s">
        <v>200</v>
      </c>
      <c r="C111" s="64" t="s">
        <v>201</v>
      </c>
      <c r="D111" s="63" t="s">
        <v>33</v>
      </c>
      <c r="E111" s="77">
        <v>2</v>
      </c>
      <c r="F111" s="75"/>
      <c r="G111" s="78">
        <v>13728.79</v>
      </c>
      <c r="H111" s="107">
        <f t="shared" si="933"/>
        <v>27457.58</v>
      </c>
      <c r="I111" s="79">
        <f t="shared" si="895"/>
        <v>2</v>
      </c>
      <c r="J111" s="96">
        <f t="shared" si="896"/>
        <v>27457.58</v>
      </c>
      <c r="K111" s="79">
        <f t="shared" si="897"/>
        <v>0</v>
      </c>
      <c r="L111" s="79">
        <f t="shared" si="820"/>
        <v>2</v>
      </c>
      <c r="M111" s="96">
        <f t="shared" si="821"/>
        <v>27457.58</v>
      </c>
      <c r="N111" s="79">
        <f t="shared" ref="N111:N114" si="940">E111-I111</f>
        <v>0</v>
      </c>
      <c r="O111" s="96">
        <f t="shared" ref="O111:O114" si="941">H111-J111</f>
        <v>0</v>
      </c>
      <c r="P111" s="101"/>
      <c r="Q111" s="96">
        <f t="shared" ref="Q111:Q114" si="942">ROUND(P111*G111,2)</f>
        <v>0</v>
      </c>
      <c r="R111" s="79"/>
      <c r="S111" s="96">
        <f t="shared" ref="S111:S114" si="943">ROUND(R111*G111,2)</f>
        <v>0</v>
      </c>
      <c r="T111" s="79"/>
      <c r="U111" s="102">
        <f t="shared" ref="U111:U114" si="944">ROUND(T111*G111,2)</f>
        <v>0</v>
      </c>
      <c r="V111" s="101"/>
      <c r="W111" s="79">
        <f t="shared" si="934"/>
        <v>0</v>
      </c>
      <c r="X111" s="60"/>
      <c r="Y111" s="79">
        <f t="shared" si="935"/>
        <v>0</v>
      </c>
      <c r="Z111" s="60"/>
      <c r="AA111" s="79">
        <f t="shared" si="936"/>
        <v>0</v>
      </c>
      <c r="AB111" s="60"/>
      <c r="AC111" s="23">
        <f t="shared" si="937"/>
        <v>0</v>
      </c>
      <c r="AD111" s="60"/>
      <c r="AE111" s="23">
        <f t="shared" si="938"/>
        <v>0</v>
      </c>
      <c r="AF111" s="60"/>
      <c r="AG111" s="23">
        <f t="shared" si="939"/>
        <v>0</v>
      </c>
      <c r="AH111" s="60"/>
      <c r="AI111" s="23">
        <f t="shared" si="904"/>
        <v>0</v>
      </c>
      <c r="AJ111" s="60"/>
      <c r="AK111" s="23">
        <f t="shared" si="905"/>
        <v>0</v>
      </c>
      <c r="AL111" s="60"/>
      <c r="AM111" s="23">
        <f t="shared" si="906"/>
        <v>0</v>
      </c>
      <c r="AN111" s="60"/>
      <c r="AO111" s="23">
        <f t="shared" si="907"/>
        <v>0</v>
      </c>
      <c r="AP111" s="60"/>
      <c r="AQ111" s="23">
        <f t="shared" si="908"/>
        <v>0</v>
      </c>
      <c r="AR111" s="60"/>
      <c r="AS111" s="23">
        <f t="shared" si="909"/>
        <v>0</v>
      </c>
      <c r="AT111" s="60"/>
      <c r="AU111" s="23">
        <f t="shared" si="910"/>
        <v>0</v>
      </c>
      <c r="AV111" s="60"/>
      <c r="AW111" s="23">
        <f t="shared" si="911"/>
        <v>0</v>
      </c>
      <c r="AX111" s="60"/>
      <c r="AY111" s="23">
        <f t="shared" si="912"/>
        <v>0</v>
      </c>
      <c r="BA111" s="23">
        <f t="shared" si="913"/>
        <v>0</v>
      </c>
      <c r="BC111" s="23">
        <f t="shared" si="914"/>
        <v>0</v>
      </c>
      <c r="BE111" s="23">
        <f t="shared" si="915"/>
        <v>0</v>
      </c>
      <c r="BG111" s="23">
        <f t="shared" si="916"/>
        <v>0</v>
      </c>
      <c r="BI111" s="23">
        <f t="shared" si="917"/>
        <v>0</v>
      </c>
      <c r="BK111" s="23">
        <f t="shared" si="918"/>
        <v>0</v>
      </c>
      <c r="BM111" s="23">
        <f t="shared" si="919"/>
        <v>0</v>
      </c>
      <c r="BO111" s="23">
        <f t="shared" si="920"/>
        <v>0</v>
      </c>
      <c r="BQ111" s="23">
        <f t="shared" si="921"/>
        <v>0</v>
      </c>
      <c r="BS111" s="23">
        <f t="shared" si="922"/>
        <v>0</v>
      </c>
      <c r="BU111" s="23">
        <f t="shared" si="923"/>
        <v>0</v>
      </c>
      <c r="BW111" s="23">
        <f t="shared" si="924"/>
        <v>0</v>
      </c>
      <c r="BX111" s="61">
        <v>2</v>
      </c>
      <c r="BY111" s="23">
        <f t="shared" si="925"/>
        <v>27457.58</v>
      </c>
      <c r="CA111" s="23">
        <f t="shared" si="926"/>
        <v>0</v>
      </c>
      <c r="CC111" s="23">
        <f t="shared" si="927"/>
        <v>0</v>
      </c>
    </row>
    <row r="112" spans="1:81" s="61" customFormat="1" ht="16.5" x14ac:dyDescent="0.2">
      <c r="A112" s="94"/>
      <c r="B112" s="110"/>
      <c r="C112" s="64"/>
      <c r="D112" s="65"/>
      <c r="E112" s="77"/>
      <c r="F112" s="74"/>
      <c r="G112" s="78"/>
      <c r="H112" s="107">
        <f>SUM(H103:H111)</f>
        <v>361186.76</v>
      </c>
      <c r="I112" s="79"/>
      <c r="J112" s="107">
        <f>SUM(J103:J111)</f>
        <v>287561.05</v>
      </c>
      <c r="K112" s="79"/>
      <c r="L112" s="79"/>
      <c r="M112" s="107">
        <f>SUM(M103:M111)</f>
        <v>287561.05</v>
      </c>
      <c r="N112" s="79"/>
      <c r="O112" s="107">
        <f>SUM(O103:O111)</f>
        <v>73625.709999999992</v>
      </c>
      <c r="P112" s="79"/>
      <c r="Q112" s="107">
        <f t="shared" ref="Q112" si="945">SUM(Q103:Q111)</f>
        <v>0</v>
      </c>
      <c r="R112" s="79"/>
      <c r="S112" s="107">
        <f t="shared" ref="S112" si="946">SUM(S103:S111)</f>
        <v>0</v>
      </c>
      <c r="T112" s="79"/>
      <c r="U112" s="107">
        <f t="shared" ref="U112" si="947">SUM(U103:U111)</f>
        <v>0</v>
      </c>
      <c r="V112" s="79"/>
      <c r="W112" s="107">
        <f t="shared" ref="W112" si="948">SUM(W103:W111)</f>
        <v>0</v>
      </c>
      <c r="X112" s="79"/>
      <c r="Y112" s="107">
        <f t="shared" ref="Y112" si="949">SUM(Y103:Y111)</f>
        <v>0</v>
      </c>
      <c r="Z112" s="79"/>
      <c r="AA112" s="107">
        <f t="shared" ref="AA112" si="950">SUM(AA103:AA111)</f>
        <v>0</v>
      </c>
      <c r="AB112" s="79"/>
      <c r="AC112" s="107">
        <f t="shared" ref="AC112" si="951">SUM(AC103:AC111)</f>
        <v>0</v>
      </c>
      <c r="AD112" s="79"/>
      <c r="AE112" s="107">
        <f t="shared" ref="AE112" si="952">SUM(AE103:AE111)</f>
        <v>0</v>
      </c>
      <c r="AF112" s="79"/>
      <c r="AG112" s="107">
        <f t="shared" ref="AG112" si="953">SUM(AG103:AG111)</f>
        <v>0</v>
      </c>
      <c r="AH112" s="79"/>
      <c r="AI112" s="107">
        <f t="shared" ref="AI112" si="954">SUM(AI103:AI111)</f>
        <v>0</v>
      </c>
      <c r="AJ112" s="79"/>
      <c r="AK112" s="107">
        <f t="shared" ref="AK112" si="955">SUM(AK103:AK111)</f>
        <v>0</v>
      </c>
      <c r="AL112" s="79"/>
      <c r="AM112" s="107">
        <f t="shared" ref="AM112" si="956">SUM(AM103:AM111)</f>
        <v>0</v>
      </c>
      <c r="AN112" s="79"/>
      <c r="AO112" s="107">
        <f t="shared" ref="AO112" si="957">SUM(AO103:AO111)</f>
        <v>0</v>
      </c>
      <c r="AP112" s="79"/>
      <c r="AQ112" s="107">
        <f t="shared" ref="AQ112" si="958">SUM(AQ103:AQ111)</f>
        <v>0</v>
      </c>
      <c r="AR112" s="79"/>
      <c r="AS112" s="107">
        <f t="shared" ref="AS112" si="959">SUM(AS103:AS111)</f>
        <v>0</v>
      </c>
      <c r="AT112" s="79"/>
      <c r="AU112" s="107">
        <f t="shared" ref="AU112" si="960">SUM(AU103:AU111)</f>
        <v>0</v>
      </c>
      <c r="AV112" s="79"/>
      <c r="AW112" s="107">
        <f t="shared" ref="AW112" si="961">SUM(AW103:AW111)</f>
        <v>0</v>
      </c>
      <c r="AX112" s="79"/>
      <c r="AY112" s="107">
        <f t="shared" ref="AY112" si="962">SUM(AY103:AY111)</f>
        <v>0</v>
      </c>
      <c r="BA112" s="107">
        <f t="shared" ref="BA112" si="963">SUM(BA103:BA111)</f>
        <v>0</v>
      </c>
      <c r="BC112" s="107">
        <f t="shared" ref="BC112" si="964">SUM(BC103:BC111)</f>
        <v>0</v>
      </c>
      <c r="BE112" s="107">
        <f t="shared" ref="BE112" si="965">SUM(BE103:BE111)</f>
        <v>0</v>
      </c>
      <c r="BG112" s="107">
        <f t="shared" ref="BG112" si="966">SUM(BG103:BG111)</f>
        <v>0</v>
      </c>
      <c r="BI112" s="107">
        <f t="shared" ref="BI112" si="967">SUM(BI103:BI111)</f>
        <v>0</v>
      </c>
      <c r="BK112" s="107">
        <f t="shared" ref="BK112" si="968">SUM(BK103:BK111)</f>
        <v>0</v>
      </c>
      <c r="BM112" s="107">
        <f t="shared" ref="BM112" si="969">SUM(BM103:BM111)</f>
        <v>158517.6</v>
      </c>
      <c r="BO112" s="107">
        <f t="shared" ref="BO112" si="970">SUM(BO103:BO111)</f>
        <v>0</v>
      </c>
      <c r="BQ112" s="107">
        <f t="shared" ref="BQ112" si="971">SUM(BQ103:BQ111)</f>
        <v>0</v>
      </c>
      <c r="BS112" s="107">
        <f t="shared" ref="BS112" si="972">SUM(BS103:BS111)</f>
        <v>61273</v>
      </c>
      <c r="BU112" s="107">
        <f t="shared" ref="BU112" si="973">SUM(BU103:BU111)</f>
        <v>15831.07</v>
      </c>
      <c r="BW112" s="107">
        <f t="shared" ref="BW112" si="974">SUM(BW103:BW111)</f>
        <v>0</v>
      </c>
      <c r="BY112" s="107">
        <f t="shared" ref="BY112" si="975">SUM(BY103:BY111)</f>
        <v>51939.380000000005</v>
      </c>
      <c r="CA112" s="107">
        <f t="shared" ref="CA112" si="976">SUM(CA103:CA111)</f>
        <v>0</v>
      </c>
      <c r="CC112" s="107">
        <f t="shared" ref="CC112" si="977">SUM(CC103:CC111)</f>
        <v>0</v>
      </c>
    </row>
    <row r="113" spans="1:81" s="61" customFormat="1" ht="16.5" x14ac:dyDescent="0.2">
      <c r="A113" s="121">
        <v>8.1999999999999993</v>
      </c>
      <c r="B113" s="122"/>
      <c r="C113" s="123" t="s">
        <v>202</v>
      </c>
      <c r="D113" s="124"/>
      <c r="E113" s="125"/>
      <c r="F113" s="126"/>
      <c r="G113" s="127"/>
      <c r="H113" s="128"/>
      <c r="I113" s="79"/>
      <c r="J113" s="96"/>
      <c r="K113" s="79"/>
      <c r="L113" s="79"/>
      <c r="M113" s="96"/>
      <c r="N113" s="79"/>
      <c r="O113" s="96"/>
      <c r="P113" s="101"/>
      <c r="Q113" s="96"/>
      <c r="R113" s="79"/>
      <c r="S113" s="96"/>
      <c r="T113" s="79"/>
      <c r="U113" s="102"/>
      <c r="V113" s="101"/>
      <c r="W113" s="79"/>
      <c r="X113" s="60"/>
      <c r="Y113" s="79"/>
      <c r="Z113" s="60"/>
      <c r="AA113" s="79"/>
      <c r="AB113" s="60"/>
      <c r="AC113" s="23"/>
      <c r="AD113" s="60"/>
      <c r="AE113" s="23"/>
      <c r="AF113" s="60"/>
      <c r="AG113" s="23"/>
      <c r="AH113" s="60"/>
      <c r="AI113" s="23">
        <f t="shared" si="904"/>
        <v>0</v>
      </c>
      <c r="AJ113" s="60"/>
      <c r="AK113" s="23">
        <f t="shared" si="905"/>
        <v>0</v>
      </c>
      <c r="AL113" s="60"/>
      <c r="AM113" s="23">
        <f t="shared" si="906"/>
        <v>0</v>
      </c>
      <c r="AN113" s="60"/>
      <c r="AO113" s="23">
        <f t="shared" ref="AO113" si="978">ROUND(AN113*M113,2)</f>
        <v>0</v>
      </c>
      <c r="AP113" s="60"/>
      <c r="AQ113" s="23">
        <f t="shared" ref="AQ113" si="979">ROUND(AP113*M113,2)</f>
        <v>0</v>
      </c>
      <c r="AR113" s="60"/>
      <c r="AS113" s="23">
        <f t="shared" ref="AS113" si="980">ROUND(AR113*M113,2)</f>
        <v>0</v>
      </c>
      <c r="AT113" s="60"/>
      <c r="AU113" s="23">
        <f t="shared" ref="AU113:AU114" si="981">ROUND(AT113*G113,2)</f>
        <v>0</v>
      </c>
      <c r="AV113" s="60"/>
      <c r="AW113" s="23">
        <f t="shared" ref="AW113:AW114" si="982">ROUND(AV113*G113,2)</f>
        <v>0</v>
      </c>
      <c r="AX113" s="60"/>
      <c r="AY113" s="23">
        <f t="shared" ref="AY113:AY114" si="983">ROUND(AX113*G113,2)</f>
        <v>0</v>
      </c>
    </row>
    <row r="114" spans="1:81" s="61" customFormat="1" ht="66" x14ac:dyDescent="0.2">
      <c r="A114" s="94" t="s">
        <v>203</v>
      </c>
      <c r="B114" s="110" t="s">
        <v>204</v>
      </c>
      <c r="C114" s="64" t="s">
        <v>205</v>
      </c>
      <c r="D114" s="65" t="s">
        <v>33</v>
      </c>
      <c r="E114" s="77">
        <v>3</v>
      </c>
      <c r="F114" s="74"/>
      <c r="G114" s="78">
        <v>2469.8000000000002</v>
      </c>
      <c r="H114" s="107">
        <f t="shared" si="933"/>
        <v>7409.4</v>
      </c>
      <c r="I114" s="79">
        <f t="shared" ref="I114" si="984">P114+R114+T114+V114+X114+Z114+AB114+AD114+AF114+AH114+AJ114+AL114+AN114+AP114+AR114+AT114+AV114+AX114+AZ114+BB114+BD114+BF114+BH114+BJ114+BL114+BN114+BP114+BR114+BT114+BV114+BX114+BZ114+CB114</f>
        <v>10</v>
      </c>
      <c r="J114" s="96">
        <f t="shared" ref="J114" si="985">ROUND(Q114+S114+U114+W114+Y114+AA114+AC114+AE114+AG114+AI114+AK114+AM114+AO114+AQ114+AS114+AU114+AW114+AY114+BG114+BI114+BK114,2)+BM114+BO114+BQ114+BS114+BU114+BW114+BY114+CA114+CC114+BA114+BC114+BE114</f>
        <v>24698</v>
      </c>
      <c r="K114" s="79">
        <f t="shared" si="897"/>
        <v>-7</v>
      </c>
      <c r="L114" s="79">
        <f t="shared" si="820"/>
        <v>10</v>
      </c>
      <c r="M114" s="96">
        <f t="shared" si="821"/>
        <v>24698</v>
      </c>
      <c r="N114" s="79">
        <f t="shared" si="940"/>
        <v>-7</v>
      </c>
      <c r="O114" s="96">
        <f t="shared" si="941"/>
        <v>-17288.599999999999</v>
      </c>
      <c r="P114" s="101"/>
      <c r="Q114" s="96">
        <f t="shared" si="942"/>
        <v>0</v>
      </c>
      <c r="R114" s="79"/>
      <c r="S114" s="96">
        <f t="shared" si="943"/>
        <v>0</v>
      </c>
      <c r="T114" s="79"/>
      <c r="U114" s="102">
        <f t="shared" si="944"/>
        <v>0</v>
      </c>
      <c r="V114" s="101"/>
      <c r="W114" s="79">
        <f t="shared" si="934"/>
        <v>0</v>
      </c>
      <c r="X114" s="60"/>
      <c r="Y114" s="79">
        <f t="shared" si="935"/>
        <v>0</v>
      </c>
      <c r="Z114" s="60"/>
      <c r="AA114" s="79">
        <f t="shared" si="936"/>
        <v>0</v>
      </c>
      <c r="AB114" s="60"/>
      <c r="AC114" s="23">
        <f t="shared" si="937"/>
        <v>0</v>
      </c>
      <c r="AD114" s="60"/>
      <c r="AE114" s="23">
        <f t="shared" si="938"/>
        <v>0</v>
      </c>
      <c r="AF114" s="60"/>
      <c r="AG114" s="23">
        <f t="shared" si="939"/>
        <v>0</v>
      </c>
      <c r="AH114" s="60"/>
      <c r="AI114" s="23">
        <f t="shared" si="904"/>
        <v>0</v>
      </c>
      <c r="AJ114" s="60"/>
      <c r="AK114" s="23">
        <f t="shared" si="905"/>
        <v>0</v>
      </c>
      <c r="AL114" s="60"/>
      <c r="AM114" s="23">
        <f t="shared" si="906"/>
        <v>0</v>
      </c>
      <c r="AN114" s="60"/>
      <c r="AO114" s="23">
        <f t="shared" ref="AO114" si="986">ROUND(AN114*G114,2)</f>
        <v>0</v>
      </c>
      <c r="AP114" s="60"/>
      <c r="AQ114" s="23">
        <f t="shared" ref="AQ114" si="987">ROUND(AP114*G114,2)</f>
        <v>0</v>
      </c>
      <c r="AR114" s="60"/>
      <c r="AS114" s="23">
        <f t="shared" ref="AS114" si="988">ROUND(AR114*G114,2)</f>
        <v>0</v>
      </c>
      <c r="AT114" s="60"/>
      <c r="AU114" s="23">
        <f t="shared" si="981"/>
        <v>0</v>
      </c>
      <c r="AV114" s="60"/>
      <c r="AW114" s="23">
        <f t="shared" si="982"/>
        <v>0</v>
      </c>
      <c r="AX114" s="60"/>
      <c r="AY114" s="23">
        <f t="shared" si="983"/>
        <v>0</v>
      </c>
      <c r="BA114" s="23">
        <f t="shared" ref="BA114" si="989">ROUND(AZ114*G114,2)</f>
        <v>0</v>
      </c>
      <c r="BC114" s="23">
        <f t="shared" ref="BC114" si="990">ROUND(BB114*G114,2)</f>
        <v>0</v>
      </c>
      <c r="BE114" s="23">
        <f t="shared" ref="BE114" si="991">ROUND(BD114*G114,2)</f>
        <v>0</v>
      </c>
      <c r="BG114" s="23">
        <f>ROUND(BF114*G114,2)</f>
        <v>0</v>
      </c>
      <c r="BI114" s="23">
        <f>ROUND(BH114*G114,2)</f>
        <v>0</v>
      </c>
      <c r="BK114" s="23">
        <f>ROUND(BJ114*G114,2)</f>
        <v>0</v>
      </c>
      <c r="BM114" s="23">
        <f t="shared" ref="BM114" si="992">ROUND(BL114*G114,2)</f>
        <v>0</v>
      </c>
      <c r="BO114" s="23">
        <f t="shared" ref="BO114" si="993">ROUND(BN114*G114,2)</f>
        <v>0</v>
      </c>
      <c r="BQ114" s="23">
        <f t="shared" ref="BQ114" si="994">ROUND(BP114*G114,2)</f>
        <v>0</v>
      </c>
      <c r="BS114" s="23">
        <f t="shared" ref="BS114" si="995">ROUND(BR114*G114,2)</f>
        <v>0</v>
      </c>
      <c r="BU114" s="23">
        <f t="shared" ref="BU114" si="996">ROUND(BT114*G114,2)</f>
        <v>0</v>
      </c>
      <c r="BW114" s="23">
        <f t="shared" ref="BW114" si="997">ROUND(BV114*G114,2)</f>
        <v>0</v>
      </c>
      <c r="BX114" s="62">
        <v>3</v>
      </c>
      <c r="BY114" s="23">
        <f>ROUND(BX114*G114,2)</f>
        <v>7409.4</v>
      </c>
      <c r="BZ114" s="61">
        <v>7</v>
      </c>
      <c r="CA114" s="23">
        <f>ROUND(BZ114*G114,2)</f>
        <v>17288.599999999999</v>
      </c>
      <c r="CC114" s="23">
        <f>ROUND(CB114*G114,2)</f>
        <v>0</v>
      </c>
    </row>
    <row r="115" spans="1:81" s="61" customFormat="1" ht="16.5" x14ac:dyDescent="0.2">
      <c r="A115" s="94"/>
      <c r="B115" s="110"/>
      <c r="C115" s="64"/>
      <c r="D115" s="65"/>
      <c r="E115" s="77"/>
      <c r="F115" s="74"/>
      <c r="G115" s="78"/>
      <c r="H115" s="107">
        <f>SUM(H114)</f>
        <v>7409.4</v>
      </c>
      <c r="I115" s="79"/>
      <c r="J115" s="107">
        <f>SUM(J114)</f>
        <v>24698</v>
      </c>
      <c r="K115" s="79"/>
      <c r="L115" s="79"/>
      <c r="M115" s="107">
        <f>SUM(M114)</f>
        <v>24698</v>
      </c>
      <c r="N115" s="79"/>
      <c r="O115" s="107">
        <f>SUM(O114)</f>
        <v>-17288.599999999999</v>
      </c>
      <c r="P115" s="79"/>
      <c r="Q115" s="107">
        <f t="shared" ref="Q115" si="998">SUM(Q114)</f>
        <v>0</v>
      </c>
      <c r="R115" s="79"/>
      <c r="S115" s="107">
        <f t="shared" ref="S115" si="999">SUM(S114)</f>
        <v>0</v>
      </c>
      <c r="T115" s="79"/>
      <c r="U115" s="107">
        <f t="shared" ref="U115" si="1000">SUM(U114)</f>
        <v>0</v>
      </c>
      <c r="V115" s="79"/>
      <c r="W115" s="107">
        <f t="shared" ref="W115" si="1001">SUM(W114)</f>
        <v>0</v>
      </c>
      <c r="X115" s="79"/>
      <c r="Y115" s="107">
        <f t="shared" ref="Y115" si="1002">SUM(Y114)</f>
        <v>0</v>
      </c>
      <c r="Z115" s="79"/>
      <c r="AA115" s="107">
        <f t="shared" ref="AA115" si="1003">SUM(AA114)</f>
        <v>0</v>
      </c>
      <c r="AB115" s="79"/>
      <c r="AC115" s="107">
        <f t="shared" ref="AC115" si="1004">SUM(AC114)</f>
        <v>0</v>
      </c>
      <c r="AD115" s="79"/>
      <c r="AE115" s="107">
        <f t="shared" ref="AE115" si="1005">SUM(AE114)</f>
        <v>0</v>
      </c>
      <c r="AF115" s="79"/>
      <c r="AG115" s="107">
        <f t="shared" ref="AG115" si="1006">SUM(AG114)</f>
        <v>0</v>
      </c>
      <c r="AH115" s="79"/>
      <c r="AI115" s="107">
        <f t="shared" ref="AI115" si="1007">SUM(AI114)</f>
        <v>0</v>
      </c>
      <c r="AJ115" s="79"/>
      <c r="AK115" s="107">
        <f t="shared" ref="AK115" si="1008">SUM(AK114)</f>
        <v>0</v>
      </c>
      <c r="AL115" s="79"/>
      <c r="AM115" s="107">
        <f t="shared" ref="AM115" si="1009">SUM(AM114)</f>
        <v>0</v>
      </c>
      <c r="AN115" s="79"/>
      <c r="AO115" s="107">
        <f t="shared" ref="AO115" si="1010">SUM(AO114)</f>
        <v>0</v>
      </c>
      <c r="AP115" s="79"/>
      <c r="AQ115" s="107">
        <f t="shared" ref="AQ115" si="1011">SUM(AQ114)</f>
        <v>0</v>
      </c>
      <c r="AR115" s="79"/>
      <c r="AS115" s="107">
        <f t="shared" ref="AS115" si="1012">SUM(AS114)</f>
        <v>0</v>
      </c>
      <c r="AT115" s="79"/>
      <c r="AU115" s="107">
        <f t="shared" ref="AU115" si="1013">SUM(AU114)</f>
        <v>0</v>
      </c>
      <c r="AV115" s="79"/>
      <c r="AW115" s="107">
        <f t="shared" ref="AW115" si="1014">SUM(AW114)</f>
        <v>0</v>
      </c>
      <c r="AX115" s="79"/>
      <c r="AY115" s="107">
        <f t="shared" ref="AY115" si="1015">SUM(AY114)</f>
        <v>0</v>
      </c>
      <c r="BA115" s="107">
        <f t="shared" ref="BA115" si="1016">SUM(BA114)</f>
        <v>0</v>
      </c>
      <c r="BC115" s="107">
        <f t="shared" ref="BC115" si="1017">SUM(BC114)</f>
        <v>0</v>
      </c>
      <c r="BE115" s="107">
        <f t="shared" ref="BE115" si="1018">SUM(BE114)</f>
        <v>0</v>
      </c>
      <c r="BG115" s="107">
        <f t="shared" ref="BG115" si="1019">SUM(BG114)</f>
        <v>0</v>
      </c>
      <c r="BI115" s="107">
        <f t="shared" ref="BI115" si="1020">SUM(BI114)</f>
        <v>0</v>
      </c>
      <c r="BK115" s="107">
        <f t="shared" ref="BK115" si="1021">SUM(BK114)</f>
        <v>0</v>
      </c>
      <c r="BM115" s="107">
        <f t="shared" ref="BM115" si="1022">SUM(BM114)</f>
        <v>0</v>
      </c>
      <c r="BO115" s="107">
        <f t="shared" ref="BO115" si="1023">SUM(BO114)</f>
        <v>0</v>
      </c>
      <c r="BQ115" s="107">
        <f t="shared" ref="BQ115" si="1024">SUM(BQ114)</f>
        <v>0</v>
      </c>
      <c r="BS115" s="107">
        <f t="shared" ref="BS115" si="1025">SUM(BS114)</f>
        <v>0</v>
      </c>
      <c r="BU115" s="107">
        <f t="shared" ref="BU115" si="1026">SUM(BU114)</f>
        <v>0</v>
      </c>
      <c r="BW115" s="107">
        <f t="shared" ref="BW115" si="1027">SUM(BW114)</f>
        <v>0</v>
      </c>
      <c r="BY115" s="107">
        <f t="shared" ref="BY115" si="1028">SUM(BY114)</f>
        <v>7409.4</v>
      </c>
      <c r="CA115" s="107">
        <f t="shared" ref="CA115" si="1029">SUM(CA114)</f>
        <v>17288.599999999999</v>
      </c>
      <c r="CC115" s="107">
        <f t="shared" ref="CC115" si="1030">SUM(CC114)</f>
        <v>0</v>
      </c>
    </row>
    <row r="116" spans="1:81" s="8" customFormat="1" ht="16.5" x14ac:dyDescent="0.2">
      <c r="A116" s="94"/>
      <c r="B116" s="110"/>
      <c r="C116" s="64"/>
      <c r="D116" s="65"/>
      <c r="E116" s="77"/>
      <c r="F116" s="74"/>
      <c r="G116" s="78"/>
      <c r="H116" s="131">
        <f>H115+H112</f>
        <v>368596.16000000003</v>
      </c>
      <c r="I116" s="79"/>
      <c r="J116" s="131">
        <f>J115+J112</f>
        <v>312259.05</v>
      </c>
      <c r="K116" s="79"/>
      <c r="L116" s="79"/>
      <c r="M116" s="131">
        <f>M115+M112</f>
        <v>312259.05</v>
      </c>
      <c r="N116" s="79"/>
      <c r="O116" s="131">
        <f>O115+O112</f>
        <v>56337.109999999993</v>
      </c>
      <c r="P116" s="79"/>
      <c r="Q116" s="131">
        <f t="shared" ref="Q116" si="1031">Q115+Q112</f>
        <v>0</v>
      </c>
      <c r="R116" s="79"/>
      <c r="S116" s="131">
        <f t="shared" ref="S116" si="1032">S115+S112</f>
        <v>0</v>
      </c>
      <c r="T116" s="79"/>
      <c r="U116" s="131">
        <f t="shared" ref="U116" si="1033">U115+U112</f>
        <v>0</v>
      </c>
      <c r="V116" s="79"/>
      <c r="W116" s="131">
        <f t="shared" ref="W116" si="1034">W115+W112</f>
        <v>0</v>
      </c>
      <c r="X116" s="79"/>
      <c r="Y116" s="131">
        <f t="shared" ref="Y116" si="1035">Y115+Y112</f>
        <v>0</v>
      </c>
      <c r="Z116" s="79"/>
      <c r="AA116" s="131">
        <f t="shared" ref="AA116" si="1036">AA115+AA112</f>
        <v>0</v>
      </c>
      <c r="AB116" s="79"/>
      <c r="AC116" s="131">
        <f t="shared" ref="AC116" si="1037">AC115+AC112</f>
        <v>0</v>
      </c>
      <c r="AD116" s="79"/>
      <c r="AE116" s="131">
        <f t="shared" ref="AE116" si="1038">AE115+AE112</f>
        <v>0</v>
      </c>
      <c r="AF116" s="79"/>
      <c r="AG116" s="131">
        <f t="shared" ref="AG116" si="1039">AG115+AG112</f>
        <v>0</v>
      </c>
      <c r="AH116" s="79"/>
      <c r="AI116" s="131">
        <f t="shared" ref="AI116" si="1040">AI115+AI112</f>
        <v>0</v>
      </c>
      <c r="AJ116" s="79"/>
      <c r="AK116" s="131">
        <f t="shared" ref="AK116" si="1041">AK115+AK112</f>
        <v>0</v>
      </c>
      <c r="AL116" s="79"/>
      <c r="AM116" s="131">
        <f t="shared" ref="AM116" si="1042">AM115+AM112</f>
        <v>0</v>
      </c>
      <c r="AN116" s="79"/>
      <c r="AO116" s="131">
        <f t="shared" ref="AO116" si="1043">AO115+AO112</f>
        <v>0</v>
      </c>
      <c r="AP116" s="79"/>
      <c r="AQ116" s="131">
        <f t="shared" ref="AQ116" si="1044">AQ115+AQ112</f>
        <v>0</v>
      </c>
      <c r="AR116" s="79"/>
      <c r="AS116" s="131">
        <f t="shared" ref="AS116" si="1045">AS115+AS112</f>
        <v>0</v>
      </c>
      <c r="AT116" s="79"/>
      <c r="AU116" s="131">
        <f t="shared" ref="AU116" si="1046">AU115+AU112</f>
        <v>0</v>
      </c>
      <c r="AV116" s="79"/>
      <c r="AW116" s="131">
        <f t="shared" ref="AW116" si="1047">AW115+AW112</f>
        <v>0</v>
      </c>
      <c r="AX116" s="79"/>
      <c r="AY116" s="131">
        <f t="shared" ref="AY116" si="1048">AY115+AY112</f>
        <v>0</v>
      </c>
      <c r="BA116" s="131">
        <f t="shared" ref="BA116" si="1049">BA115+BA112</f>
        <v>0</v>
      </c>
      <c r="BC116" s="131">
        <f t="shared" ref="BC116" si="1050">BC115+BC112</f>
        <v>0</v>
      </c>
      <c r="BE116" s="131">
        <f t="shared" ref="BE116" si="1051">BE115+BE112</f>
        <v>0</v>
      </c>
      <c r="BG116" s="131">
        <f t="shared" ref="BG116" si="1052">BG115+BG112</f>
        <v>0</v>
      </c>
      <c r="BI116" s="131">
        <f t="shared" ref="BI116" si="1053">BI115+BI112</f>
        <v>0</v>
      </c>
      <c r="BK116" s="131">
        <f t="shared" ref="BK116" si="1054">BK115+BK112</f>
        <v>0</v>
      </c>
      <c r="BM116" s="131">
        <f t="shared" ref="BM116" si="1055">BM115+BM112</f>
        <v>158517.6</v>
      </c>
      <c r="BO116" s="131">
        <f t="shared" ref="BO116" si="1056">BO115+BO112</f>
        <v>0</v>
      </c>
      <c r="BQ116" s="131">
        <f t="shared" ref="BQ116" si="1057">BQ115+BQ112</f>
        <v>0</v>
      </c>
      <c r="BS116" s="131">
        <f t="shared" ref="BS116" si="1058">BS115+BS112</f>
        <v>61273</v>
      </c>
      <c r="BU116" s="131">
        <f t="shared" ref="BU116" si="1059">BU115+BU112</f>
        <v>15831.07</v>
      </c>
      <c r="BW116" s="131">
        <f t="shared" ref="BW116" si="1060">BW115+BW112</f>
        <v>0</v>
      </c>
      <c r="BY116" s="131">
        <f t="shared" ref="BY116" si="1061">BY115+BY112</f>
        <v>59348.780000000006</v>
      </c>
      <c r="CA116" s="131">
        <f t="shared" ref="CA116" si="1062">CA115+CA112</f>
        <v>17288.599999999999</v>
      </c>
      <c r="CC116" s="131">
        <f t="shared" ref="CC116" si="1063">CC115+CC112</f>
        <v>0</v>
      </c>
    </row>
    <row r="117" spans="1:81" s="61" customFormat="1" ht="16.5" x14ac:dyDescent="0.2">
      <c r="A117" s="111">
        <v>9</v>
      </c>
      <c r="B117" s="112"/>
      <c r="C117" s="113" t="s">
        <v>206</v>
      </c>
      <c r="D117" s="119"/>
      <c r="E117" s="115"/>
      <c r="F117" s="120"/>
      <c r="G117" s="117"/>
      <c r="H117" s="118"/>
      <c r="I117" s="79"/>
      <c r="J117" s="96"/>
      <c r="K117" s="79"/>
      <c r="L117" s="79"/>
      <c r="M117" s="96"/>
      <c r="N117" s="79"/>
      <c r="O117" s="96"/>
      <c r="P117" s="101"/>
      <c r="Q117" s="96"/>
      <c r="R117" s="79"/>
      <c r="S117" s="96"/>
      <c r="T117" s="79"/>
      <c r="U117" s="102"/>
      <c r="V117" s="101"/>
      <c r="W117" s="79"/>
      <c r="X117" s="60"/>
      <c r="Y117" s="79"/>
      <c r="Z117" s="60"/>
      <c r="AA117" s="79"/>
      <c r="AB117" s="60"/>
      <c r="AC117" s="23"/>
      <c r="AD117" s="60"/>
      <c r="AE117" s="23"/>
      <c r="AF117" s="60"/>
      <c r="AG117" s="23"/>
      <c r="AH117" s="60"/>
      <c r="AI117" s="23"/>
      <c r="AJ117" s="60"/>
      <c r="AK117" s="23"/>
      <c r="AL117" s="60"/>
      <c r="AM117" s="23"/>
      <c r="AN117" s="60"/>
      <c r="AO117" s="23"/>
      <c r="AP117" s="60"/>
      <c r="AQ117" s="23"/>
      <c r="AR117" s="60"/>
      <c r="AS117" s="23"/>
      <c r="AT117" s="60"/>
      <c r="AU117" s="23"/>
      <c r="AV117" s="60"/>
      <c r="AW117" s="23"/>
      <c r="AX117" s="60"/>
      <c r="AY117" s="23"/>
    </row>
    <row r="118" spans="1:81" s="61" customFormat="1" ht="16.5" x14ac:dyDescent="0.2">
      <c r="A118" s="94"/>
      <c r="B118" s="110"/>
      <c r="C118" s="64"/>
      <c r="D118" s="63"/>
      <c r="E118" s="77"/>
      <c r="F118" s="75"/>
      <c r="G118" s="78"/>
      <c r="H118" s="107"/>
      <c r="I118" s="79"/>
      <c r="J118" s="96"/>
      <c r="K118" s="79"/>
      <c r="L118" s="79"/>
      <c r="M118" s="96"/>
      <c r="N118" s="79"/>
      <c r="O118" s="96"/>
      <c r="P118" s="101"/>
      <c r="Q118" s="96"/>
      <c r="R118" s="79"/>
      <c r="S118" s="96"/>
      <c r="T118" s="79"/>
      <c r="U118" s="102"/>
      <c r="V118" s="101"/>
      <c r="W118" s="79"/>
      <c r="X118" s="60"/>
      <c r="Y118" s="79"/>
      <c r="Z118" s="60"/>
      <c r="AA118" s="79"/>
      <c r="AB118" s="60"/>
      <c r="AC118" s="23"/>
      <c r="AD118" s="60"/>
      <c r="AE118" s="23"/>
      <c r="AF118" s="60"/>
      <c r="AG118" s="23"/>
      <c r="AH118" s="60"/>
      <c r="AI118" s="23"/>
      <c r="AJ118" s="60"/>
      <c r="AK118" s="23"/>
      <c r="AL118" s="60"/>
      <c r="AM118" s="23"/>
      <c r="AN118" s="60"/>
      <c r="AO118" s="23"/>
      <c r="AP118" s="60"/>
      <c r="AQ118" s="23"/>
      <c r="AR118" s="60"/>
      <c r="AS118" s="23"/>
      <c r="AT118" s="60"/>
      <c r="AU118" s="23"/>
      <c r="AV118" s="60"/>
      <c r="AW118" s="23"/>
      <c r="AX118" s="60"/>
      <c r="AY118" s="23"/>
    </row>
    <row r="119" spans="1:81" s="61" customFormat="1" ht="49.5" x14ac:dyDescent="0.2">
      <c r="A119" s="94">
        <v>9.1</v>
      </c>
      <c r="B119" s="110" t="s">
        <v>207</v>
      </c>
      <c r="C119" s="64" t="s">
        <v>208</v>
      </c>
      <c r="D119" s="65" t="s">
        <v>33</v>
      </c>
      <c r="E119" s="77">
        <v>1</v>
      </c>
      <c r="F119" s="74"/>
      <c r="G119" s="78">
        <v>6212.05</v>
      </c>
      <c r="H119" s="107">
        <f t="shared" ref="H119:H122" si="1064">ROUND(E119*G119,2)</f>
        <v>6212.05</v>
      </c>
      <c r="I119" s="79">
        <f t="shared" ref="I119:I135" si="1065">P119+R119+T119+V119+X119+Z119+AB119+AD119+AF119+AH119+AJ119+AL119+AN119+AP119+AR119+AT119+AV119+AX119+AZ119+BB119+BD119+BF119+BH119+BJ119+BL119+BN119+BP119+BR119+BT119+BV119+BX119+BZ119+CB119</f>
        <v>0</v>
      </c>
      <c r="J119" s="96">
        <f t="shared" ref="J119:J135" si="1066">ROUND(Q119+S119+U119+W119+Y119+AA119+AC119+AE119+AG119+AI119+AK119+AM119+AO119+AQ119+AS119+AU119+AW119+AY119+BG119+BI119+BK119,2)+BM119+BO119+BQ119+BS119+BU119+BW119+BY119+CA119+CC119+BA119+BC119+BE119</f>
        <v>0</v>
      </c>
      <c r="K119" s="79">
        <f t="shared" si="897"/>
        <v>1</v>
      </c>
      <c r="L119" s="79">
        <f t="shared" si="820"/>
        <v>0</v>
      </c>
      <c r="M119" s="96">
        <f t="shared" si="821"/>
        <v>0</v>
      </c>
      <c r="N119" s="79">
        <f t="shared" ref="N119:N122" si="1067">E119-I119</f>
        <v>1</v>
      </c>
      <c r="O119" s="96">
        <f t="shared" ref="O119:O122" si="1068">H119-J119</f>
        <v>6212.05</v>
      </c>
      <c r="P119" s="101"/>
      <c r="Q119" s="96">
        <f t="shared" ref="Q119:Q122" si="1069">ROUND(P119*G119,2)</f>
        <v>0</v>
      </c>
      <c r="R119" s="79"/>
      <c r="S119" s="96">
        <f t="shared" ref="S119:S122" si="1070">ROUND(R119*G119,2)</f>
        <v>0</v>
      </c>
      <c r="T119" s="79"/>
      <c r="U119" s="102">
        <f t="shared" ref="U119:U122" si="1071">ROUND(T119*G119,2)</f>
        <v>0</v>
      </c>
      <c r="V119" s="101"/>
      <c r="W119" s="79">
        <f t="shared" ref="W119:W122" si="1072">ROUND(V119*G119,2)</f>
        <v>0</v>
      </c>
      <c r="X119" s="60"/>
      <c r="Y119" s="79">
        <f t="shared" ref="Y119:Y122" si="1073">ROUND(X119*G119,2)</f>
        <v>0</v>
      </c>
      <c r="Z119" s="60"/>
      <c r="AA119" s="79">
        <f t="shared" ref="AA119:AA122" si="1074">ROUND(Z119*G119,2)</f>
        <v>0</v>
      </c>
      <c r="AB119" s="60"/>
      <c r="AC119" s="23">
        <f t="shared" ref="AC119:AC122" si="1075">ROUND(AB119*G119,2)</f>
        <v>0</v>
      </c>
      <c r="AD119" s="60"/>
      <c r="AE119" s="23">
        <f t="shared" ref="AE119:AE122" si="1076">ROUND(AD119*G119,2)</f>
        <v>0</v>
      </c>
      <c r="AF119" s="60"/>
      <c r="AG119" s="23">
        <f t="shared" ref="AG119:AG122" si="1077">ROUND(AF119*G119,2)</f>
        <v>0</v>
      </c>
      <c r="AH119" s="60"/>
      <c r="AI119" s="23">
        <f t="shared" ref="AI119:AI135" si="1078">ROUND(AH119*G119,2)</f>
        <v>0</v>
      </c>
      <c r="AJ119" s="60"/>
      <c r="AK119" s="23">
        <f t="shared" ref="AK119:AK135" si="1079">ROUND(AJ119*G119,2)</f>
        <v>0</v>
      </c>
      <c r="AL119" s="60"/>
      <c r="AM119" s="23">
        <f t="shared" ref="AM119:AM135" si="1080">ROUND(AL119*G119,2)</f>
        <v>0</v>
      </c>
      <c r="AN119" s="60"/>
      <c r="AO119" s="23">
        <f t="shared" ref="AO119:AO135" si="1081">ROUND(AN119*G119,2)</f>
        <v>0</v>
      </c>
      <c r="AP119" s="60"/>
      <c r="AQ119" s="23">
        <f t="shared" ref="AQ119:AQ135" si="1082">ROUND(AP119*G119,2)</f>
        <v>0</v>
      </c>
      <c r="AR119" s="60"/>
      <c r="AS119" s="23">
        <f t="shared" ref="AS119:AS135" si="1083">ROUND(AR119*G119,2)</f>
        <v>0</v>
      </c>
      <c r="AT119" s="60"/>
      <c r="AU119" s="23">
        <f t="shared" ref="AU119:AU135" si="1084">ROUND(AT119*G119,2)</f>
        <v>0</v>
      </c>
      <c r="AV119" s="60"/>
      <c r="AW119" s="23">
        <f t="shared" ref="AW119:AW135" si="1085">ROUND(AV119*G119,2)</f>
        <v>0</v>
      </c>
      <c r="AX119" s="60"/>
      <c r="AY119" s="23">
        <f t="shared" ref="AY119:AY135" si="1086">ROUND(AX119*G119,2)</f>
        <v>0</v>
      </c>
      <c r="BA119" s="23">
        <f t="shared" ref="BA119:BA135" si="1087">ROUND(AZ119*G119,2)</f>
        <v>0</v>
      </c>
      <c r="BC119" s="23">
        <f t="shared" ref="BC119:BC135" si="1088">ROUND(BB119*G119,2)</f>
        <v>0</v>
      </c>
      <c r="BE119" s="23">
        <f t="shared" ref="BE119:BE135" si="1089">ROUND(BD119*G119,2)</f>
        <v>0</v>
      </c>
      <c r="BG119" s="23">
        <f t="shared" ref="BG119:BG135" si="1090">ROUND(BF119*G119,2)</f>
        <v>0</v>
      </c>
      <c r="BI119" s="23">
        <f t="shared" ref="BI119:BI135" si="1091">ROUND(BH119*G119,2)</f>
        <v>0</v>
      </c>
      <c r="BK119" s="23">
        <f t="shared" ref="BK119:BK135" si="1092">ROUND(BJ119*G119,2)</f>
        <v>0</v>
      </c>
      <c r="BM119" s="23">
        <f t="shared" ref="BM119:BM135" si="1093">ROUND(BL119*G119,2)</f>
        <v>0</v>
      </c>
      <c r="BO119" s="23">
        <f t="shared" ref="BO119:BO135" si="1094">ROUND(BN119*G119,2)</f>
        <v>0</v>
      </c>
      <c r="BQ119" s="23">
        <f t="shared" ref="BQ119:BQ135" si="1095">ROUND(BP119*G119,2)</f>
        <v>0</v>
      </c>
      <c r="BS119" s="23">
        <f t="shared" ref="BS119:BS135" si="1096">ROUND(BR119*G119,2)</f>
        <v>0</v>
      </c>
      <c r="BU119" s="23">
        <f t="shared" ref="BU119:BU135" si="1097">ROUND(BT119*G119,2)</f>
        <v>0</v>
      </c>
      <c r="BW119" s="23">
        <f t="shared" ref="BW119:BW135" si="1098">ROUND(BV119*G119,2)</f>
        <v>0</v>
      </c>
      <c r="BY119" s="23">
        <f t="shared" ref="BY119:BY135" si="1099">ROUND(BX119*G119,2)</f>
        <v>0</v>
      </c>
      <c r="CA119" s="23">
        <f t="shared" ref="CA119:CA135" si="1100">ROUND(BZ119*G119,2)</f>
        <v>0</v>
      </c>
      <c r="CC119" s="23">
        <f t="shared" ref="CC119:CC135" si="1101">ROUND(CB119*G119,2)</f>
        <v>0</v>
      </c>
    </row>
    <row r="120" spans="1:81" s="61" customFormat="1" ht="49.5" x14ac:dyDescent="0.2">
      <c r="A120" s="94">
        <v>9.1999999999999993</v>
      </c>
      <c r="B120" s="110" t="s">
        <v>207</v>
      </c>
      <c r="C120" s="64" t="s">
        <v>209</v>
      </c>
      <c r="D120" s="63" t="s">
        <v>33</v>
      </c>
      <c r="E120" s="77">
        <v>1</v>
      </c>
      <c r="F120" s="75"/>
      <c r="G120" s="78">
        <v>6212.05</v>
      </c>
      <c r="H120" s="107">
        <f t="shared" si="1064"/>
        <v>6212.05</v>
      </c>
      <c r="I120" s="79">
        <f t="shared" si="1065"/>
        <v>0</v>
      </c>
      <c r="J120" s="96">
        <f t="shared" si="1066"/>
        <v>0</v>
      </c>
      <c r="K120" s="79">
        <f t="shared" si="897"/>
        <v>1</v>
      </c>
      <c r="L120" s="79">
        <f t="shared" si="820"/>
        <v>0</v>
      </c>
      <c r="M120" s="96">
        <f t="shared" si="821"/>
        <v>0</v>
      </c>
      <c r="N120" s="79">
        <f t="shared" si="1067"/>
        <v>1</v>
      </c>
      <c r="O120" s="96">
        <f t="shared" si="1068"/>
        <v>6212.05</v>
      </c>
      <c r="P120" s="101"/>
      <c r="Q120" s="96">
        <f t="shared" si="1069"/>
        <v>0</v>
      </c>
      <c r="R120" s="79"/>
      <c r="S120" s="96">
        <f t="shared" si="1070"/>
        <v>0</v>
      </c>
      <c r="T120" s="79"/>
      <c r="U120" s="102">
        <f t="shared" si="1071"/>
        <v>0</v>
      </c>
      <c r="V120" s="101"/>
      <c r="W120" s="79">
        <f t="shared" si="1072"/>
        <v>0</v>
      </c>
      <c r="X120" s="60"/>
      <c r="Y120" s="79">
        <f t="shared" si="1073"/>
        <v>0</v>
      </c>
      <c r="Z120" s="60"/>
      <c r="AA120" s="79">
        <f t="shared" si="1074"/>
        <v>0</v>
      </c>
      <c r="AB120" s="60"/>
      <c r="AC120" s="23">
        <f t="shared" si="1075"/>
        <v>0</v>
      </c>
      <c r="AD120" s="60"/>
      <c r="AE120" s="23">
        <f t="shared" si="1076"/>
        <v>0</v>
      </c>
      <c r="AF120" s="60"/>
      <c r="AG120" s="23">
        <f t="shared" si="1077"/>
        <v>0</v>
      </c>
      <c r="AH120" s="60"/>
      <c r="AI120" s="23">
        <f t="shared" si="1078"/>
        <v>0</v>
      </c>
      <c r="AJ120" s="60"/>
      <c r="AK120" s="23">
        <f t="shared" si="1079"/>
        <v>0</v>
      </c>
      <c r="AL120" s="60"/>
      <c r="AM120" s="23">
        <f t="shared" si="1080"/>
        <v>0</v>
      </c>
      <c r="AN120" s="60"/>
      <c r="AO120" s="23">
        <f t="shared" si="1081"/>
        <v>0</v>
      </c>
      <c r="AP120" s="60"/>
      <c r="AQ120" s="23">
        <f t="shared" si="1082"/>
        <v>0</v>
      </c>
      <c r="AR120" s="60"/>
      <c r="AS120" s="23">
        <f t="shared" si="1083"/>
        <v>0</v>
      </c>
      <c r="AT120" s="60"/>
      <c r="AU120" s="23">
        <f t="shared" si="1084"/>
        <v>0</v>
      </c>
      <c r="AV120" s="60"/>
      <c r="AW120" s="23">
        <f t="shared" si="1085"/>
        <v>0</v>
      </c>
      <c r="AX120" s="60"/>
      <c r="AY120" s="23">
        <f t="shared" si="1086"/>
        <v>0</v>
      </c>
      <c r="BA120" s="23">
        <f t="shared" si="1087"/>
        <v>0</v>
      </c>
      <c r="BC120" s="23">
        <f t="shared" si="1088"/>
        <v>0</v>
      </c>
      <c r="BE120" s="23">
        <f t="shared" si="1089"/>
        <v>0</v>
      </c>
      <c r="BG120" s="23">
        <f t="shared" si="1090"/>
        <v>0</v>
      </c>
      <c r="BI120" s="23">
        <f t="shared" si="1091"/>
        <v>0</v>
      </c>
      <c r="BK120" s="23">
        <f t="shared" si="1092"/>
        <v>0</v>
      </c>
      <c r="BM120" s="23">
        <f t="shared" si="1093"/>
        <v>0</v>
      </c>
      <c r="BO120" s="23">
        <f t="shared" si="1094"/>
        <v>0</v>
      </c>
      <c r="BQ120" s="23">
        <f t="shared" si="1095"/>
        <v>0</v>
      </c>
      <c r="BS120" s="23">
        <f t="shared" si="1096"/>
        <v>0</v>
      </c>
      <c r="BU120" s="23">
        <f t="shared" si="1097"/>
        <v>0</v>
      </c>
      <c r="BW120" s="23">
        <f t="shared" si="1098"/>
        <v>0</v>
      </c>
      <c r="BY120" s="23">
        <f t="shared" si="1099"/>
        <v>0</v>
      </c>
      <c r="CA120" s="23">
        <f t="shared" si="1100"/>
        <v>0</v>
      </c>
      <c r="CC120" s="23">
        <f t="shared" si="1101"/>
        <v>0</v>
      </c>
    </row>
    <row r="121" spans="1:81" s="61" customFormat="1" ht="33" x14ac:dyDescent="0.2">
      <c r="A121" s="94">
        <v>9.3000000000000007</v>
      </c>
      <c r="B121" s="110" t="s">
        <v>207</v>
      </c>
      <c r="C121" s="64" t="s">
        <v>210</v>
      </c>
      <c r="D121" s="63" t="s">
        <v>33</v>
      </c>
      <c r="E121" s="77">
        <v>1</v>
      </c>
      <c r="F121" s="75"/>
      <c r="G121" s="78">
        <v>10736.77</v>
      </c>
      <c r="H121" s="107">
        <f t="shared" si="1064"/>
        <v>10736.77</v>
      </c>
      <c r="I121" s="79">
        <f t="shared" si="1065"/>
        <v>0</v>
      </c>
      <c r="J121" s="96">
        <f t="shared" si="1066"/>
        <v>0</v>
      </c>
      <c r="K121" s="79">
        <f t="shared" si="897"/>
        <v>1</v>
      </c>
      <c r="L121" s="79">
        <f t="shared" si="820"/>
        <v>0</v>
      </c>
      <c r="M121" s="96">
        <f t="shared" si="821"/>
        <v>0</v>
      </c>
      <c r="N121" s="79">
        <f t="shared" si="1067"/>
        <v>1</v>
      </c>
      <c r="O121" s="96">
        <f t="shared" si="1068"/>
        <v>10736.77</v>
      </c>
      <c r="P121" s="101"/>
      <c r="Q121" s="96">
        <f t="shared" si="1069"/>
        <v>0</v>
      </c>
      <c r="R121" s="79"/>
      <c r="S121" s="96">
        <f t="shared" si="1070"/>
        <v>0</v>
      </c>
      <c r="T121" s="79"/>
      <c r="U121" s="102">
        <f t="shared" si="1071"/>
        <v>0</v>
      </c>
      <c r="V121" s="101"/>
      <c r="W121" s="79">
        <f t="shared" si="1072"/>
        <v>0</v>
      </c>
      <c r="X121" s="60"/>
      <c r="Y121" s="79">
        <f t="shared" si="1073"/>
        <v>0</v>
      </c>
      <c r="Z121" s="60"/>
      <c r="AA121" s="79">
        <f t="shared" si="1074"/>
        <v>0</v>
      </c>
      <c r="AB121" s="60"/>
      <c r="AC121" s="23">
        <f t="shared" si="1075"/>
        <v>0</v>
      </c>
      <c r="AD121" s="60"/>
      <c r="AE121" s="23">
        <f t="shared" si="1076"/>
        <v>0</v>
      </c>
      <c r="AF121" s="60"/>
      <c r="AG121" s="23">
        <f t="shared" si="1077"/>
        <v>0</v>
      </c>
      <c r="AH121" s="60"/>
      <c r="AI121" s="23">
        <f t="shared" si="1078"/>
        <v>0</v>
      </c>
      <c r="AJ121" s="60"/>
      <c r="AK121" s="23">
        <f t="shared" si="1079"/>
        <v>0</v>
      </c>
      <c r="AL121" s="60"/>
      <c r="AM121" s="23">
        <f t="shared" si="1080"/>
        <v>0</v>
      </c>
      <c r="AN121" s="60"/>
      <c r="AO121" s="23">
        <f t="shared" si="1081"/>
        <v>0</v>
      </c>
      <c r="AP121" s="60"/>
      <c r="AQ121" s="23">
        <f t="shared" si="1082"/>
        <v>0</v>
      </c>
      <c r="AR121" s="60"/>
      <c r="AS121" s="23">
        <f t="shared" si="1083"/>
        <v>0</v>
      </c>
      <c r="AT121" s="60"/>
      <c r="AU121" s="23">
        <f t="shared" si="1084"/>
        <v>0</v>
      </c>
      <c r="AV121" s="60"/>
      <c r="AW121" s="23">
        <f t="shared" si="1085"/>
        <v>0</v>
      </c>
      <c r="AX121" s="60"/>
      <c r="AY121" s="23">
        <f t="shared" si="1086"/>
        <v>0</v>
      </c>
      <c r="BA121" s="23">
        <f t="shared" si="1087"/>
        <v>0</v>
      </c>
      <c r="BC121" s="23">
        <f t="shared" si="1088"/>
        <v>0</v>
      </c>
      <c r="BE121" s="23">
        <f t="shared" si="1089"/>
        <v>0</v>
      </c>
      <c r="BG121" s="23">
        <f t="shared" si="1090"/>
        <v>0</v>
      </c>
      <c r="BI121" s="23">
        <f t="shared" si="1091"/>
        <v>0</v>
      </c>
      <c r="BK121" s="23">
        <f t="shared" si="1092"/>
        <v>0</v>
      </c>
      <c r="BM121" s="23">
        <f t="shared" si="1093"/>
        <v>0</v>
      </c>
      <c r="BO121" s="23">
        <f t="shared" si="1094"/>
        <v>0</v>
      </c>
      <c r="BQ121" s="23">
        <f t="shared" si="1095"/>
        <v>0</v>
      </c>
      <c r="BS121" s="23">
        <f t="shared" si="1096"/>
        <v>0</v>
      </c>
      <c r="BU121" s="23">
        <f t="shared" si="1097"/>
        <v>0</v>
      </c>
      <c r="BW121" s="23">
        <f t="shared" si="1098"/>
        <v>0</v>
      </c>
      <c r="BY121" s="23">
        <f t="shared" si="1099"/>
        <v>0</v>
      </c>
      <c r="CA121" s="23">
        <f t="shared" si="1100"/>
        <v>0</v>
      </c>
      <c r="CC121" s="23">
        <f t="shared" si="1101"/>
        <v>0</v>
      </c>
    </row>
    <row r="122" spans="1:81" s="61" customFormat="1" ht="50.25" thickBot="1" x14ac:dyDescent="0.25">
      <c r="A122" s="94">
        <v>9.4</v>
      </c>
      <c r="B122" s="110" t="s">
        <v>207</v>
      </c>
      <c r="C122" s="64" t="s">
        <v>211</v>
      </c>
      <c r="D122" s="65" t="s">
        <v>40</v>
      </c>
      <c r="E122" s="77">
        <v>234</v>
      </c>
      <c r="F122" s="74"/>
      <c r="G122" s="78">
        <v>178.37</v>
      </c>
      <c r="H122" s="107">
        <f t="shared" si="1064"/>
        <v>41738.58</v>
      </c>
      <c r="I122" s="79">
        <f t="shared" si="1065"/>
        <v>0</v>
      </c>
      <c r="J122" s="96">
        <f t="shared" si="1066"/>
        <v>0</v>
      </c>
      <c r="K122" s="79">
        <f t="shared" si="897"/>
        <v>234</v>
      </c>
      <c r="L122" s="79">
        <f t="shared" si="820"/>
        <v>0</v>
      </c>
      <c r="M122" s="96">
        <f t="shared" si="821"/>
        <v>0</v>
      </c>
      <c r="N122" s="79">
        <f t="shared" si="1067"/>
        <v>234</v>
      </c>
      <c r="O122" s="96">
        <f t="shared" si="1068"/>
        <v>41738.58</v>
      </c>
      <c r="P122" s="101"/>
      <c r="Q122" s="96">
        <f t="shared" si="1069"/>
        <v>0</v>
      </c>
      <c r="R122" s="79"/>
      <c r="S122" s="96">
        <f t="shared" si="1070"/>
        <v>0</v>
      </c>
      <c r="T122" s="79"/>
      <c r="U122" s="102">
        <f t="shared" si="1071"/>
        <v>0</v>
      </c>
      <c r="V122" s="101"/>
      <c r="W122" s="79">
        <f t="shared" si="1072"/>
        <v>0</v>
      </c>
      <c r="X122" s="60"/>
      <c r="Y122" s="79">
        <f t="shared" si="1073"/>
        <v>0</v>
      </c>
      <c r="Z122" s="60"/>
      <c r="AA122" s="79">
        <f t="shared" si="1074"/>
        <v>0</v>
      </c>
      <c r="AB122" s="60"/>
      <c r="AC122" s="23">
        <f t="shared" si="1075"/>
        <v>0</v>
      </c>
      <c r="AD122" s="60"/>
      <c r="AE122" s="23">
        <f t="shared" si="1076"/>
        <v>0</v>
      </c>
      <c r="AF122" s="60"/>
      <c r="AG122" s="23">
        <f t="shared" si="1077"/>
        <v>0</v>
      </c>
      <c r="AH122" s="60"/>
      <c r="AI122" s="23">
        <f t="shared" si="1078"/>
        <v>0</v>
      </c>
      <c r="AJ122" s="60"/>
      <c r="AK122" s="23">
        <f t="shared" si="1079"/>
        <v>0</v>
      </c>
      <c r="AL122" s="60"/>
      <c r="AM122" s="23">
        <f t="shared" si="1080"/>
        <v>0</v>
      </c>
      <c r="AN122" s="60"/>
      <c r="AO122" s="23">
        <f t="shared" si="1081"/>
        <v>0</v>
      </c>
      <c r="AP122" s="60"/>
      <c r="AQ122" s="23">
        <f t="shared" si="1082"/>
        <v>0</v>
      </c>
      <c r="AR122" s="60"/>
      <c r="AS122" s="23">
        <f t="shared" si="1083"/>
        <v>0</v>
      </c>
      <c r="AT122" s="60"/>
      <c r="AU122" s="23">
        <f t="shared" si="1084"/>
        <v>0</v>
      </c>
      <c r="AV122" s="60"/>
      <c r="AW122" s="23">
        <f t="shared" si="1085"/>
        <v>0</v>
      </c>
      <c r="AX122" s="60"/>
      <c r="AY122" s="23">
        <f t="shared" si="1086"/>
        <v>0</v>
      </c>
      <c r="BA122" s="23">
        <f t="shared" si="1087"/>
        <v>0</v>
      </c>
      <c r="BC122" s="23">
        <f t="shared" si="1088"/>
        <v>0</v>
      </c>
      <c r="BE122" s="23">
        <f t="shared" si="1089"/>
        <v>0</v>
      </c>
      <c r="BG122" s="23">
        <f t="shared" si="1090"/>
        <v>0</v>
      </c>
      <c r="BI122" s="23">
        <f t="shared" si="1091"/>
        <v>0</v>
      </c>
      <c r="BK122" s="23">
        <f t="shared" si="1092"/>
        <v>0</v>
      </c>
      <c r="BM122" s="23">
        <f t="shared" si="1093"/>
        <v>0</v>
      </c>
      <c r="BO122" s="23">
        <f t="shared" si="1094"/>
        <v>0</v>
      </c>
      <c r="BQ122" s="23">
        <f t="shared" si="1095"/>
        <v>0</v>
      </c>
      <c r="BS122" s="23">
        <f t="shared" si="1096"/>
        <v>0</v>
      </c>
      <c r="BU122" s="23">
        <f t="shared" si="1097"/>
        <v>0</v>
      </c>
      <c r="BW122" s="23">
        <f t="shared" si="1098"/>
        <v>0</v>
      </c>
      <c r="BY122" s="23">
        <f t="shared" si="1099"/>
        <v>0</v>
      </c>
      <c r="CA122" s="23">
        <f t="shared" si="1100"/>
        <v>0</v>
      </c>
      <c r="CC122" s="23">
        <f t="shared" si="1101"/>
        <v>0</v>
      </c>
    </row>
    <row r="123" spans="1:81" s="8" customFormat="1" ht="49.5" x14ac:dyDescent="0.2">
      <c r="A123" s="94">
        <v>9.5</v>
      </c>
      <c r="B123" s="110" t="s">
        <v>207</v>
      </c>
      <c r="C123" s="64" t="s">
        <v>212</v>
      </c>
      <c r="D123" s="65" t="s">
        <v>40</v>
      </c>
      <c r="E123" s="77">
        <v>750</v>
      </c>
      <c r="F123" s="74"/>
      <c r="G123" s="78">
        <v>123.24</v>
      </c>
      <c r="H123" s="107">
        <f>ROUND(E123*G123,2)</f>
        <v>92430</v>
      </c>
      <c r="I123" s="79">
        <f t="shared" si="1065"/>
        <v>0</v>
      </c>
      <c r="J123" s="96">
        <f t="shared" si="1066"/>
        <v>0</v>
      </c>
      <c r="K123" s="79">
        <f t="shared" si="897"/>
        <v>750</v>
      </c>
      <c r="L123" s="79">
        <f t="shared" si="820"/>
        <v>0</v>
      </c>
      <c r="M123" s="96">
        <f t="shared" si="821"/>
        <v>0</v>
      </c>
      <c r="N123" s="79">
        <f>E123-I123</f>
        <v>750</v>
      </c>
      <c r="O123" s="96">
        <f>H123-J123</f>
        <v>92430</v>
      </c>
      <c r="P123" s="97"/>
      <c r="Q123" s="98">
        <f>ROUND(P123*G123,2)</f>
        <v>0</v>
      </c>
      <c r="R123" s="99"/>
      <c r="S123" s="98">
        <f>ROUND(R123*G123,2)</f>
        <v>0</v>
      </c>
      <c r="T123" s="99"/>
      <c r="U123" s="100">
        <f>ROUND(T123*G123,2)</f>
        <v>0</v>
      </c>
      <c r="V123" s="108"/>
      <c r="W123" s="79">
        <f>ROUND(V123*G123,2)</f>
        <v>0</v>
      </c>
      <c r="X123" s="23"/>
      <c r="Y123" s="79">
        <f>ROUND(X123*G123,2)</f>
        <v>0</v>
      </c>
      <c r="Z123" s="23"/>
      <c r="AA123" s="79">
        <f>ROUND(Z123*G123,2)</f>
        <v>0</v>
      </c>
      <c r="AB123" s="23"/>
      <c r="AC123" s="23">
        <f>ROUND(AB123*G123,2)</f>
        <v>0</v>
      </c>
      <c r="AD123" s="23"/>
      <c r="AE123" s="23">
        <f>ROUND(AD123*G123,2)</f>
        <v>0</v>
      </c>
      <c r="AF123" s="23"/>
      <c r="AG123" s="23">
        <f>ROUND(AF123*G123,2)</f>
        <v>0</v>
      </c>
      <c r="AH123" s="60"/>
      <c r="AI123" s="23">
        <f t="shared" si="1078"/>
        <v>0</v>
      </c>
      <c r="AJ123" s="60"/>
      <c r="AK123" s="23">
        <f t="shared" si="1079"/>
        <v>0</v>
      </c>
      <c r="AL123" s="60"/>
      <c r="AM123" s="23">
        <f t="shared" si="1080"/>
        <v>0</v>
      </c>
      <c r="AN123" s="60"/>
      <c r="AO123" s="23">
        <f t="shared" si="1081"/>
        <v>0</v>
      </c>
      <c r="AP123" s="60"/>
      <c r="AQ123" s="23">
        <f t="shared" si="1082"/>
        <v>0</v>
      </c>
      <c r="AR123" s="60"/>
      <c r="AS123" s="23">
        <f t="shared" si="1083"/>
        <v>0</v>
      </c>
      <c r="AT123" s="60"/>
      <c r="AU123" s="23">
        <f t="shared" si="1084"/>
        <v>0</v>
      </c>
      <c r="AV123" s="60"/>
      <c r="AW123" s="23">
        <f t="shared" si="1085"/>
        <v>0</v>
      </c>
      <c r="AX123" s="60"/>
      <c r="AY123" s="23">
        <f t="shared" si="1086"/>
        <v>0</v>
      </c>
      <c r="BA123" s="23">
        <f t="shared" si="1087"/>
        <v>0</v>
      </c>
      <c r="BC123" s="23">
        <f t="shared" si="1088"/>
        <v>0</v>
      </c>
      <c r="BE123" s="23">
        <f t="shared" si="1089"/>
        <v>0</v>
      </c>
      <c r="BG123" s="23">
        <f t="shared" si="1090"/>
        <v>0</v>
      </c>
      <c r="BI123" s="23">
        <f t="shared" si="1091"/>
        <v>0</v>
      </c>
      <c r="BK123" s="23">
        <f t="shared" si="1092"/>
        <v>0</v>
      </c>
      <c r="BM123" s="23">
        <f t="shared" si="1093"/>
        <v>0</v>
      </c>
      <c r="BO123" s="23">
        <f t="shared" si="1094"/>
        <v>0</v>
      </c>
      <c r="BQ123" s="23">
        <f t="shared" si="1095"/>
        <v>0</v>
      </c>
      <c r="BR123" s="61"/>
      <c r="BS123" s="23">
        <f t="shared" si="1096"/>
        <v>0</v>
      </c>
      <c r="BT123" s="61"/>
      <c r="BU123" s="23">
        <f t="shared" si="1097"/>
        <v>0</v>
      </c>
      <c r="BV123" s="61"/>
      <c r="BW123" s="23">
        <f t="shared" si="1098"/>
        <v>0</v>
      </c>
      <c r="BX123" s="61"/>
      <c r="BY123" s="23">
        <f t="shared" si="1099"/>
        <v>0</v>
      </c>
      <c r="BZ123" s="61"/>
      <c r="CA123" s="23">
        <f t="shared" si="1100"/>
        <v>0</v>
      </c>
      <c r="CB123" s="61"/>
      <c r="CC123" s="23">
        <f t="shared" si="1101"/>
        <v>0</v>
      </c>
    </row>
    <row r="124" spans="1:81" s="61" customFormat="1" ht="49.5" x14ac:dyDescent="0.2">
      <c r="A124" s="94">
        <v>9.6</v>
      </c>
      <c r="B124" s="110" t="s">
        <v>207</v>
      </c>
      <c r="C124" s="64" t="s">
        <v>213</v>
      </c>
      <c r="D124" s="63" t="s">
        <v>40</v>
      </c>
      <c r="E124" s="77">
        <v>43</v>
      </c>
      <c r="F124" s="75"/>
      <c r="G124" s="78">
        <v>117.71</v>
      </c>
      <c r="H124" s="107">
        <f t="shared" ref="H124:H132" si="1102">ROUND(E124*G124,2)</f>
        <v>5061.53</v>
      </c>
      <c r="I124" s="79">
        <f t="shared" si="1065"/>
        <v>0</v>
      </c>
      <c r="J124" s="96">
        <f t="shared" si="1066"/>
        <v>0</v>
      </c>
      <c r="K124" s="79">
        <f t="shared" si="897"/>
        <v>43</v>
      </c>
      <c r="L124" s="79">
        <f t="shared" si="820"/>
        <v>0</v>
      </c>
      <c r="M124" s="96">
        <f t="shared" si="821"/>
        <v>0</v>
      </c>
      <c r="N124" s="79">
        <f>E124-I124</f>
        <v>43</v>
      </c>
      <c r="O124" s="96">
        <f>H124-J124</f>
        <v>5061.53</v>
      </c>
      <c r="P124" s="101"/>
      <c r="Q124" s="96">
        <f>ROUND(P124*G124,2)</f>
        <v>0</v>
      </c>
      <c r="R124" s="79"/>
      <c r="S124" s="96">
        <f>ROUND(R124*G124,2)</f>
        <v>0</v>
      </c>
      <c r="T124" s="79"/>
      <c r="U124" s="102">
        <f>ROUND(T124*G124,2)</f>
        <v>0</v>
      </c>
      <c r="V124" s="101"/>
      <c r="W124" s="79">
        <f t="shared" ref="W124:W132" si="1103">ROUND(V124*G124,2)</f>
        <v>0</v>
      </c>
      <c r="X124" s="60"/>
      <c r="Y124" s="79">
        <f t="shared" ref="Y124:Y132" si="1104">ROUND(X124*G124,2)</f>
        <v>0</v>
      </c>
      <c r="Z124" s="60"/>
      <c r="AA124" s="79">
        <f t="shared" ref="AA124:AA132" si="1105">ROUND(Z124*G124,2)</f>
        <v>0</v>
      </c>
      <c r="AB124" s="60"/>
      <c r="AC124" s="23">
        <f t="shared" ref="AC124:AC132" si="1106">ROUND(AB124*G124,2)</f>
        <v>0</v>
      </c>
      <c r="AD124" s="60"/>
      <c r="AE124" s="23">
        <f t="shared" ref="AE124:AE132" si="1107">ROUND(AD124*G124,2)</f>
        <v>0</v>
      </c>
      <c r="AF124" s="60"/>
      <c r="AG124" s="23">
        <f t="shared" ref="AG124:AG132" si="1108">ROUND(AF124*G124,2)</f>
        <v>0</v>
      </c>
      <c r="AH124" s="60"/>
      <c r="AI124" s="23">
        <f t="shared" si="1078"/>
        <v>0</v>
      </c>
      <c r="AJ124" s="60"/>
      <c r="AK124" s="23">
        <f t="shared" si="1079"/>
        <v>0</v>
      </c>
      <c r="AL124" s="60"/>
      <c r="AM124" s="23">
        <f t="shared" si="1080"/>
        <v>0</v>
      </c>
      <c r="AN124" s="60"/>
      <c r="AO124" s="23">
        <f t="shared" si="1081"/>
        <v>0</v>
      </c>
      <c r="AP124" s="60"/>
      <c r="AQ124" s="23">
        <f t="shared" si="1082"/>
        <v>0</v>
      </c>
      <c r="AR124" s="60"/>
      <c r="AS124" s="23">
        <f t="shared" si="1083"/>
        <v>0</v>
      </c>
      <c r="AT124" s="60"/>
      <c r="AU124" s="23">
        <f t="shared" si="1084"/>
        <v>0</v>
      </c>
      <c r="AV124" s="60"/>
      <c r="AW124" s="23">
        <f t="shared" si="1085"/>
        <v>0</v>
      </c>
      <c r="AX124" s="60"/>
      <c r="AY124" s="23">
        <f t="shared" si="1086"/>
        <v>0</v>
      </c>
      <c r="BA124" s="23">
        <f t="shared" si="1087"/>
        <v>0</v>
      </c>
      <c r="BC124" s="23">
        <f t="shared" si="1088"/>
        <v>0</v>
      </c>
      <c r="BE124" s="23">
        <f t="shared" si="1089"/>
        <v>0</v>
      </c>
      <c r="BG124" s="23">
        <f t="shared" si="1090"/>
        <v>0</v>
      </c>
      <c r="BI124" s="23">
        <f t="shared" si="1091"/>
        <v>0</v>
      </c>
      <c r="BK124" s="23">
        <f t="shared" si="1092"/>
        <v>0</v>
      </c>
      <c r="BM124" s="23">
        <f t="shared" si="1093"/>
        <v>0</v>
      </c>
      <c r="BO124" s="23">
        <f t="shared" si="1094"/>
        <v>0</v>
      </c>
      <c r="BQ124" s="23">
        <f t="shared" si="1095"/>
        <v>0</v>
      </c>
      <c r="BS124" s="23">
        <f t="shared" si="1096"/>
        <v>0</v>
      </c>
      <c r="BU124" s="23">
        <f t="shared" si="1097"/>
        <v>0</v>
      </c>
      <c r="BW124" s="23">
        <f t="shared" si="1098"/>
        <v>0</v>
      </c>
      <c r="BY124" s="23">
        <f t="shared" si="1099"/>
        <v>0</v>
      </c>
      <c r="CA124" s="23">
        <f t="shared" si="1100"/>
        <v>0</v>
      </c>
      <c r="CC124" s="23">
        <f t="shared" si="1101"/>
        <v>0</v>
      </c>
    </row>
    <row r="125" spans="1:81" s="61" customFormat="1" ht="49.5" x14ac:dyDescent="0.2">
      <c r="A125" s="94">
        <v>9.6999999999999993</v>
      </c>
      <c r="B125" s="110" t="s">
        <v>207</v>
      </c>
      <c r="C125" s="64" t="s">
        <v>214</v>
      </c>
      <c r="D125" s="63" t="s">
        <v>40</v>
      </c>
      <c r="E125" s="77">
        <v>35</v>
      </c>
      <c r="F125" s="75"/>
      <c r="G125" s="78">
        <v>97.43</v>
      </c>
      <c r="H125" s="107">
        <f t="shared" si="1102"/>
        <v>3410.05</v>
      </c>
      <c r="I125" s="79">
        <f t="shared" si="1065"/>
        <v>0</v>
      </c>
      <c r="J125" s="96">
        <f t="shared" si="1066"/>
        <v>0</v>
      </c>
      <c r="K125" s="79">
        <f t="shared" si="897"/>
        <v>35</v>
      </c>
      <c r="L125" s="79">
        <f t="shared" si="820"/>
        <v>0</v>
      </c>
      <c r="M125" s="96">
        <f t="shared" si="821"/>
        <v>0</v>
      </c>
      <c r="N125" s="79">
        <f t="shared" ref="N125:N132" si="1109">E125-I125</f>
        <v>35</v>
      </c>
      <c r="O125" s="96">
        <f t="shared" ref="O125:O132" si="1110">H125-J125</f>
        <v>3410.05</v>
      </c>
      <c r="P125" s="101"/>
      <c r="Q125" s="96">
        <f t="shared" ref="Q125:Q132" si="1111">ROUND(P125*G125,2)</f>
        <v>0</v>
      </c>
      <c r="R125" s="79"/>
      <c r="S125" s="96">
        <f t="shared" ref="S125:S132" si="1112">ROUND(R125*G125,2)</f>
        <v>0</v>
      </c>
      <c r="T125" s="79"/>
      <c r="U125" s="102">
        <f t="shared" ref="U125:U132" si="1113">ROUND(T125*G125,2)</f>
        <v>0</v>
      </c>
      <c r="V125" s="101"/>
      <c r="W125" s="79">
        <f t="shared" si="1103"/>
        <v>0</v>
      </c>
      <c r="X125" s="60"/>
      <c r="Y125" s="79">
        <f t="shared" si="1104"/>
        <v>0</v>
      </c>
      <c r="Z125" s="60"/>
      <c r="AA125" s="79">
        <f t="shared" si="1105"/>
        <v>0</v>
      </c>
      <c r="AB125" s="60"/>
      <c r="AC125" s="23">
        <f t="shared" si="1106"/>
        <v>0</v>
      </c>
      <c r="AD125" s="60"/>
      <c r="AE125" s="23">
        <f t="shared" si="1107"/>
        <v>0</v>
      </c>
      <c r="AF125" s="60"/>
      <c r="AG125" s="23">
        <f t="shared" si="1108"/>
        <v>0</v>
      </c>
      <c r="AH125" s="60"/>
      <c r="AI125" s="23">
        <f t="shared" si="1078"/>
        <v>0</v>
      </c>
      <c r="AJ125" s="60"/>
      <c r="AK125" s="23">
        <f t="shared" si="1079"/>
        <v>0</v>
      </c>
      <c r="AL125" s="60"/>
      <c r="AM125" s="23">
        <f t="shared" si="1080"/>
        <v>0</v>
      </c>
      <c r="AN125" s="60"/>
      <c r="AO125" s="23">
        <f t="shared" si="1081"/>
        <v>0</v>
      </c>
      <c r="AP125" s="60"/>
      <c r="AQ125" s="23">
        <f t="shared" si="1082"/>
        <v>0</v>
      </c>
      <c r="AR125" s="60"/>
      <c r="AS125" s="23">
        <f t="shared" si="1083"/>
        <v>0</v>
      </c>
      <c r="AT125" s="60"/>
      <c r="AU125" s="23">
        <f t="shared" si="1084"/>
        <v>0</v>
      </c>
      <c r="AV125" s="60"/>
      <c r="AW125" s="23">
        <f t="shared" si="1085"/>
        <v>0</v>
      </c>
      <c r="AX125" s="60"/>
      <c r="AY125" s="23">
        <f t="shared" si="1086"/>
        <v>0</v>
      </c>
      <c r="BA125" s="23">
        <f t="shared" si="1087"/>
        <v>0</v>
      </c>
      <c r="BC125" s="23">
        <f t="shared" si="1088"/>
        <v>0</v>
      </c>
      <c r="BE125" s="23">
        <f t="shared" si="1089"/>
        <v>0</v>
      </c>
      <c r="BG125" s="23">
        <f t="shared" si="1090"/>
        <v>0</v>
      </c>
      <c r="BI125" s="23">
        <f t="shared" si="1091"/>
        <v>0</v>
      </c>
      <c r="BK125" s="23">
        <f t="shared" si="1092"/>
        <v>0</v>
      </c>
      <c r="BM125" s="23">
        <f t="shared" si="1093"/>
        <v>0</v>
      </c>
      <c r="BO125" s="23">
        <f t="shared" si="1094"/>
        <v>0</v>
      </c>
      <c r="BQ125" s="23">
        <f t="shared" si="1095"/>
        <v>0</v>
      </c>
      <c r="BS125" s="23">
        <f t="shared" si="1096"/>
        <v>0</v>
      </c>
      <c r="BU125" s="23">
        <f t="shared" si="1097"/>
        <v>0</v>
      </c>
      <c r="BW125" s="23">
        <f t="shared" si="1098"/>
        <v>0</v>
      </c>
      <c r="BY125" s="23">
        <f t="shared" si="1099"/>
        <v>0</v>
      </c>
      <c r="CA125" s="23">
        <f t="shared" si="1100"/>
        <v>0</v>
      </c>
      <c r="CC125" s="23">
        <f t="shared" si="1101"/>
        <v>0</v>
      </c>
    </row>
    <row r="126" spans="1:81" s="61" customFormat="1" ht="49.5" x14ac:dyDescent="0.2">
      <c r="A126" s="94">
        <v>9.8000000000000007</v>
      </c>
      <c r="B126" s="110" t="s">
        <v>207</v>
      </c>
      <c r="C126" s="64" t="s">
        <v>215</v>
      </c>
      <c r="D126" s="65" t="s">
        <v>40</v>
      </c>
      <c r="E126" s="77">
        <v>341</v>
      </c>
      <c r="F126" s="74"/>
      <c r="G126" s="78">
        <v>189.6</v>
      </c>
      <c r="H126" s="107">
        <f t="shared" si="1102"/>
        <v>64653.599999999999</v>
      </c>
      <c r="I126" s="79">
        <f t="shared" si="1065"/>
        <v>0</v>
      </c>
      <c r="J126" s="96">
        <f t="shared" si="1066"/>
        <v>0</v>
      </c>
      <c r="K126" s="79">
        <f t="shared" si="897"/>
        <v>341</v>
      </c>
      <c r="L126" s="79">
        <f t="shared" si="820"/>
        <v>0</v>
      </c>
      <c r="M126" s="96">
        <f t="shared" si="821"/>
        <v>0</v>
      </c>
      <c r="N126" s="79">
        <f t="shared" si="1109"/>
        <v>341</v>
      </c>
      <c r="O126" s="96">
        <f t="shared" si="1110"/>
        <v>64653.599999999999</v>
      </c>
      <c r="P126" s="101"/>
      <c r="Q126" s="96">
        <f t="shared" si="1111"/>
        <v>0</v>
      </c>
      <c r="R126" s="79"/>
      <c r="S126" s="96">
        <f t="shared" si="1112"/>
        <v>0</v>
      </c>
      <c r="T126" s="79"/>
      <c r="U126" s="102">
        <f t="shared" si="1113"/>
        <v>0</v>
      </c>
      <c r="V126" s="101"/>
      <c r="W126" s="79">
        <f t="shared" si="1103"/>
        <v>0</v>
      </c>
      <c r="X126" s="60"/>
      <c r="Y126" s="79">
        <f t="shared" si="1104"/>
        <v>0</v>
      </c>
      <c r="Z126" s="60"/>
      <c r="AA126" s="79">
        <f t="shared" si="1105"/>
        <v>0</v>
      </c>
      <c r="AB126" s="60"/>
      <c r="AC126" s="23">
        <f t="shared" si="1106"/>
        <v>0</v>
      </c>
      <c r="AD126" s="60"/>
      <c r="AE126" s="23">
        <f t="shared" si="1107"/>
        <v>0</v>
      </c>
      <c r="AF126" s="60"/>
      <c r="AG126" s="23">
        <f t="shared" si="1108"/>
        <v>0</v>
      </c>
      <c r="AH126" s="60"/>
      <c r="AI126" s="23">
        <f t="shared" si="1078"/>
        <v>0</v>
      </c>
      <c r="AJ126" s="60"/>
      <c r="AK126" s="23">
        <f t="shared" si="1079"/>
        <v>0</v>
      </c>
      <c r="AL126" s="60"/>
      <c r="AM126" s="23">
        <f t="shared" si="1080"/>
        <v>0</v>
      </c>
      <c r="AN126" s="60"/>
      <c r="AO126" s="23">
        <f t="shared" si="1081"/>
        <v>0</v>
      </c>
      <c r="AP126" s="60"/>
      <c r="AQ126" s="23">
        <f t="shared" si="1082"/>
        <v>0</v>
      </c>
      <c r="AR126" s="60"/>
      <c r="AS126" s="23">
        <f t="shared" si="1083"/>
        <v>0</v>
      </c>
      <c r="AT126" s="60"/>
      <c r="AU126" s="23">
        <f t="shared" si="1084"/>
        <v>0</v>
      </c>
      <c r="AV126" s="60"/>
      <c r="AW126" s="23">
        <f t="shared" si="1085"/>
        <v>0</v>
      </c>
      <c r="AX126" s="60"/>
      <c r="AY126" s="23">
        <f t="shared" si="1086"/>
        <v>0</v>
      </c>
      <c r="BA126" s="23">
        <f t="shared" si="1087"/>
        <v>0</v>
      </c>
      <c r="BC126" s="23">
        <f t="shared" si="1088"/>
        <v>0</v>
      </c>
      <c r="BE126" s="23">
        <f t="shared" si="1089"/>
        <v>0</v>
      </c>
      <c r="BG126" s="23">
        <f t="shared" si="1090"/>
        <v>0</v>
      </c>
      <c r="BI126" s="23">
        <f t="shared" si="1091"/>
        <v>0</v>
      </c>
      <c r="BK126" s="23">
        <f t="shared" si="1092"/>
        <v>0</v>
      </c>
      <c r="BM126" s="23">
        <f t="shared" si="1093"/>
        <v>0</v>
      </c>
      <c r="BO126" s="23">
        <f t="shared" si="1094"/>
        <v>0</v>
      </c>
      <c r="BQ126" s="23">
        <f t="shared" si="1095"/>
        <v>0</v>
      </c>
      <c r="BS126" s="23">
        <f t="shared" si="1096"/>
        <v>0</v>
      </c>
      <c r="BU126" s="23">
        <f t="shared" si="1097"/>
        <v>0</v>
      </c>
      <c r="BW126" s="23">
        <f t="shared" si="1098"/>
        <v>0</v>
      </c>
      <c r="BY126" s="23">
        <f t="shared" si="1099"/>
        <v>0</v>
      </c>
      <c r="CA126" s="23">
        <f t="shared" si="1100"/>
        <v>0</v>
      </c>
      <c r="CC126" s="23">
        <f t="shared" si="1101"/>
        <v>0</v>
      </c>
    </row>
    <row r="127" spans="1:81" s="61" customFormat="1" ht="49.5" x14ac:dyDescent="0.2">
      <c r="A127" s="94">
        <v>9.9</v>
      </c>
      <c r="B127" s="110" t="s">
        <v>207</v>
      </c>
      <c r="C127" s="64" t="s">
        <v>216</v>
      </c>
      <c r="D127" s="63" t="s">
        <v>40</v>
      </c>
      <c r="E127" s="77">
        <v>293</v>
      </c>
      <c r="F127" s="75"/>
      <c r="G127" s="78">
        <v>263.42</v>
      </c>
      <c r="H127" s="107">
        <f t="shared" si="1102"/>
        <v>77182.06</v>
      </c>
      <c r="I127" s="79">
        <f t="shared" si="1065"/>
        <v>0</v>
      </c>
      <c r="J127" s="96">
        <f t="shared" si="1066"/>
        <v>0</v>
      </c>
      <c r="K127" s="79">
        <f t="shared" si="897"/>
        <v>293</v>
      </c>
      <c r="L127" s="79">
        <f t="shared" si="820"/>
        <v>0</v>
      </c>
      <c r="M127" s="96">
        <f t="shared" si="821"/>
        <v>0</v>
      </c>
      <c r="N127" s="79">
        <f t="shared" si="1109"/>
        <v>293</v>
      </c>
      <c r="O127" s="96">
        <f t="shared" si="1110"/>
        <v>77182.06</v>
      </c>
      <c r="P127" s="101"/>
      <c r="Q127" s="96">
        <f t="shared" si="1111"/>
        <v>0</v>
      </c>
      <c r="R127" s="79"/>
      <c r="S127" s="96">
        <f t="shared" si="1112"/>
        <v>0</v>
      </c>
      <c r="T127" s="79"/>
      <c r="U127" s="102">
        <f t="shared" si="1113"/>
        <v>0</v>
      </c>
      <c r="V127" s="101"/>
      <c r="W127" s="79">
        <f t="shared" si="1103"/>
        <v>0</v>
      </c>
      <c r="X127" s="60"/>
      <c r="Y127" s="79">
        <f t="shared" si="1104"/>
        <v>0</v>
      </c>
      <c r="Z127" s="60"/>
      <c r="AA127" s="79">
        <f t="shared" si="1105"/>
        <v>0</v>
      </c>
      <c r="AB127" s="60"/>
      <c r="AC127" s="23">
        <f t="shared" si="1106"/>
        <v>0</v>
      </c>
      <c r="AD127" s="60"/>
      <c r="AE127" s="23">
        <f t="shared" si="1107"/>
        <v>0</v>
      </c>
      <c r="AF127" s="60"/>
      <c r="AG127" s="23">
        <f t="shared" si="1108"/>
        <v>0</v>
      </c>
      <c r="AH127" s="60"/>
      <c r="AI127" s="23">
        <f t="shared" si="1078"/>
        <v>0</v>
      </c>
      <c r="AJ127" s="60"/>
      <c r="AK127" s="23">
        <f t="shared" si="1079"/>
        <v>0</v>
      </c>
      <c r="AL127" s="60"/>
      <c r="AM127" s="23">
        <f t="shared" si="1080"/>
        <v>0</v>
      </c>
      <c r="AN127" s="60"/>
      <c r="AO127" s="23">
        <f t="shared" si="1081"/>
        <v>0</v>
      </c>
      <c r="AP127" s="60"/>
      <c r="AQ127" s="23">
        <f t="shared" si="1082"/>
        <v>0</v>
      </c>
      <c r="AR127" s="60"/>
      <c r="AS127" s="23">
        <f t="shared" si="1083"/>
        <v>0</v>
      </c>
      <c r="AT127" s="60"/>
      <c r="AU127" s="23">
        <f t="shared" si="1084"/>
        <v>0</v>
      </c>
      <c r="AV127" s="60"/>
      <c r="AW127" s="23">
        <f t="shared" si="1085"/>
        <v>0</v>
      </c>
      <c r="AX127" s="60"/>
      <c r="AY127" s="23">
        <f t="shared" si="1086"/>
        <v>0</v>
      </c>
      <c r="BA127" s="23">
        <f t="shared" si="1087"/>
        <v>0</v>
      </c>
      <c r="BC127" s="23">
        <f t="shared" si="1088"/>
        <v>0</v>
      </c>
      <c r="BE127" s="23">
        <f t="shared" si="1089"/>
        <v>0</v>
      </c>
      <c r="BG127" s="23">
        <f t="shared" si="1090"/>
        <v>0</v>
      </c>
      <c r="BI127" s="23">
        <f t="shared" si="1091"/>
        <v>0</v>
      </c>
      <c r="BK127" s="23">
        <f t="shared" si="1092"/>
        <v>0</v>
      </c>
      <c r="BM127" s="23">
        <f t="shared" si="1093"/>
        <v>0</v>
      </c>
      <c r="BO127" s="23">
        <f t="shared" si="1094"/>
        <v>0</v>
      </c>
      <c r="BQ127" s="23">
        <f t="shared" si="1095"/>
        <v>0</v>
      </c>
      <c r="BS127" s="23">
        <f t="shared" si="1096"/>
        <v>0</v>
      </c>
      <c r="BU127" s="23">
        <f t="shared" si="1097"/>
        <v>0</v>
      </c>
      <c r="BW127" s="23">
        <f t="shared" si="1098"/>
        <v>0</v>
      </c>
      <c r="BY127" s="23">
        <f t="shared" si="1099"/>
        <v>0</v>
      </c>
      <c r="CA127" s="23">
        <f t="shared" si="1100"/>
        <v>0</v>
      </c>
      <c r="CC127" s="23">
        <f t="shared" si="1101"/>
        <v>0</v>
      </c>
    </row>
    <row r="128" spans="1:81" s="61" customFormat="1" ht="49.5" x14ac:dyDescent="0.2">
      <c r="A128" s="94">
        <v>9.1</v>
      </c>
      <c r="B128" s="110" t="s">
        <v>207</v>
      </c>
      <c r="C128" s="64" t="s">
        <v>217</v>
      </c>
      <c r="D128" s="63" t="s">
        <v>40</v>
      </c>
      <c r="E128" s="77">
        <v>249</v>
      </c>
      <c r="F128" s="75"/>
      <c r="G128" s="78">
        <v>182.4</v>
      </c>
      <c r="H128" s="107">
        <f t="shared" si="1102"/>
        <v>45417.599999999999</v>
      </c>
      <c r="I128" s="79">
        <f t="shared" si="1065"/>
        <v>0</v>
      </c>
      <c r="J128" s="96">
        <f t="shared" si="1066"/>
        <v>0</v>
      </c>
      <c r="K128" s="79">
        <f t="shared" si="897"/>
        <v>249</v>
      </c>
      <c r="L128" s="79">
        <f t="shared" si="820"/>
        <v>0</v>
      </c>
      <c r="M128" s="96">
        <f t="shared" si="821"/>
        <v>0</v>
      </c>
      <c r="N128" s="79">
        <f t="shared" si="1109"/>
        <v>249</v>
      </c>
      <c r="O128" s="96">
        <f t="shared" si="1110"/>
        <v>45417.599999999999</v>
      </c>
      <c r="P128" s="101"/>
      <c r="Q128" s="96">
        <f t="shared" si="1111"/>
        <v>0</v>
      </c>
      <c r="R128" s="79"/>
      <c r="S128" s="96">
        <f t="shared" si="1112"/>
        <v>0</v>
      </c>
      <c r="T128" s="79"/>
      <c r="U128" s="102">
        <f t="shared" si="1113"/>
        <v>0</v>
      </c>
      <c r="V128" s="101"/>
      <c r="W128" s="79">
        <f t="shared" si="1103"/>
        <v>0</v>
      </c>
      <c r="X128" s="60"/>
      <c r="Y128" s="79">
        <f t="shared" si="1104"/>
        <v>0</v>
      </c>
      <c r="Z128" s="60"/>
      <c r="AA128" s="79">
        <f t="shared" si="1105"/>
        <v>0</v>
      </c>
      <c r="AB128" s="60"/>
      <c r="AC128" s="23">
        <f t="shared" si="1106"/>
        <v>0</v>
      </c>
      <c r="AD128" s="60"/>
      <c r="AE128" s="23">
        <f t="shared" si="1107"/>
        <v>0</v>
      </c>
      <c r="AF128" s="60"/>
      <c r="AG128" s="23">
        <f t="shared" si="1108"/>
        <v>0</v>
      </c>
      <c r="AH128" s="60"/>
      <c r="AI128" s="23">
        <f t="shared" si="1078"/>
        <v>0</v>
      </c>
      <c r="AJ128" s="60"/>
      <c r="AK128" s="23">
        <f t="shared" si="1079"/>
        <v>0</v>
      </c>
      <c r="AL128" s="60"/>
      <c r="AM128" s="23">
        <f t="shared" si="1080"/>
        <v>0</v>
      </c>
      <c r="AN128" s="60"/>
      <c r="AO128" s="23">
        <f t="shared" si="1081"/>
        <v>0</v>
      </c>
      <c r="AP128" s="60"/>
      <c r="AQ128" s="23">
        <f t="shared" si="1082"/>
        <v>0</v>
      </c>
      <c r="AR128" s="60"/>
      <c r="AS128" s="23">
        <f t="shared" si="1083"/>
        <v>0</v>
      </c>
      <c r="AT128" s="60"/>
      <c r="AU128" s="23">
        <f t="shared" si="1084"/>
        <v>0</v>
      </c>
      <c r="AV128" s="60"/>
      <c r="AW128" s="23">
        <f t="shared" si="1085"/>
        <v>0</v>
      </c>
      <c r="AX128" s="60"/>
      <c r="AY128" s="23">
        <f t="shared" si="1086"/>
        <v>0</v>
      </c>
      <c r="BA128" s="23">
        <f t="shared" si="1087"/>
        <v>0</v>
      </c>
      <c r="BC128" s="23">
        <f t="shared" si="1088"/>
        <v>0</v>
      </c>
      <c r="BE128" s="23">
        <f t="shared" si="1089"/>
        <v>0</v>
      </c>
      <c r="BG128" s="23">
        <f t="shared" si="1090"/>
        <v>0</v>
      </c>
      <c r="BI128" s="23">
        <f t="shared" si="1091"/>
        <v>0</v>
      </c>
      <c r="BK128" s="23">
        <f t="shared" si="1092"/>
        <v>0</v>
      </c>
      <c r="BM128" s="23">
        <f t="shared" si="1093"/>
        <v>0</v>
      </c>
      <c r="BO128" s="23">
        <f t="shared" si="1094"/>
        <v>0</v>
      </c>
      <c r="BQ128" s="23">
        <f t="shared" si="1095"/>
        <v>0</v>
      </c>
      <c r="BS128" s="23">
        <f t="shared" si="1096"/>
        <v>0</v>
      </c>
      <c r="BU128" s="23">
        <f t="shared" si="1097"/>
        <v>0</v>
      </c>
      <c r="BW128" s="23">
        <f t="shared" si="1098"/>
        <v>0</v>
      </c>
      <c r="BY128" s="23">
        <f t="shared" si="1099"/>
        <v>0</v>
      </c>
      <c r="CA128" s="23">
        <f t="shared" si="1100"/>
        <v>0</v>
      </c>
      <c r="CC128" s="23">
        <f t="shared" si="1101"/>
        <v>0</v>
      </c>
    </row>
    <row r="129" spans="1:81" s="61" customFormat="1" ht="49.5" x14ac:dyDescent="0.2">
      <c r="A129" s="94">
        <v>9.11</v>
      </c>
      <c r="B129" s="110" t="s">
        <v>207</v>
      </c>
      <c r="C129" s="64" t="s">
        <v>218</v>
      </c>
      <c r="D129" s="65" t="s">
        <v>40</v>
      </c>
      <c r="E129" s="77">
        <v>21</v>
      </c>
      <c r="F129" s="74"/>
      <c r="G129" s="78">
        <v>253.13</v>
      </c>
      <c r="H129" s="107">
        <f t="shared" si="1102"/>
        <v>5315.73</v>
      </c>
      <c r="I129" s="79">
        <f t="shared" si="1065"/>
        <v>0</v>
      </c>
      <c r="J129" s="96">
        <f t="shared" si="1066"/>
        <v>0</v>
      </c>
      <c r="K129" s="79">
        <f t="shared" si="897"/>
        <v>21</v>
      </c>
      <c r="L129" s="79">
        <f t="shared" si="820"/>
        <v>0</v>
      </c>
      <c r="M129" s="96">
        <f t="shared" si="821"/>
        <v>0</v>
      </c>
      <c r="N129" s="79">
        <f t="shared" si="1109"/>
        <v>21</v>
      </c>
      <c r="O129" s="96">
        <f t="shared" si="1110"/>
        <v>5315.73</v>
      </c>
      <c r="P129" s="101"/>
      <c r="Q129" s="96">
        <f t="shared" si="1111"/>
        <v>0</v>
      </c>
      <c r="R129" s="79"/>
      <c r="S129" s="96">
        <f t="shared" si="1112"/>
        <v>0</v>
      </c>
      <c r="T129" s="79"/>
      <c r="U129" s="102">
        <f t="shared" si="1113"/>
        <v>0</v>
      </c>
      <c r="V129" s="101"/>
      <c r="W129" s="79">
        <f t="shared" si="1103"/>
        <v>0</v>
      </c>
      <c r="X129" s="60"/>
      <c r="Y129" s="79">
        <f t="shared" si="1104"/>
        <v>0</v>
      </c>
      <c r="Z129" s="60"/>
      <c r="AA129" s="79">
        <f t="shared" si="1105"/>
        <v>0</v>
      </c>
      <c r="AB129" s="60"/>
      <c r="AC129" s="23">
        <f t="shared" si="1106"/>
        <v>0</v>
      </c>
      <c r="AD129" s="60"/>
      <c r="AE129" s="23">
        <f t="shared" si="1107"/>
        <v>0</v>
      </c>
      <c r="AF129" s="60"/>
      <c r="AG129" s="23">
        <f t="shared" si="1108"/>
        <v>0</v>
      </c>
      <c r="AH129" s="60"/>
      <c r="AI129" s="23">
        <f t="shared" si="1078"/>
        <v>0</v>
      </c>
      <c r="AJ129" s="60"/>
      <c r="AK129" s="23">
        <f t="shared" si="1079"/>
        <v>0</v>
      </c>
      <c r="AL129" s="60"/>
      <c r="AM129" s="23">
        <f t="shared" si="1080"/>
        <v>0</v>
      </c>
      <c r="AN129" s="60"/>
      <c r="AO129" s="23">
        <f t="shared" si="1081"/>
        <v>0</v>
      </c>
      <c r="AP129" s="60"/>
      <c r="AQ129" s="23">
        <f t="shared" si="1082"/>
        <v>0</v>
      </c>
      <c r="AR129" s="60"/>
      <c r="AS129" s="23">
        <f t="shared" si="1083"/>
        <v>0</v>
      </c>
      <c r="AT129" s="60"/>
      <c r="AU129" s="23">
        <f t="shared" si="1084"/>
        <v>0</v>
      </c>
      <c r="AV129" s="60"/>
      <c r="AW129" s="23">
        <f t="shared" si="1085"/>
        <v>0</v>
      </c>
      <c r="AX129" s="60"/>
      <c r="AY129" s="23">
        <f t="shared" si="1086"/>
        <v>0</v>
      </c>
      <c r="BA129" s="23">
        <f t="shared" si="1087"/>
        <v>0</v>
      </c>
      <c r="BC129" s="23">
        <f t="shared" si="1088"/>
        <v>0</v>
      </c>
      <c r="BE129" s="23">
        <f t="shared" si="1089"/>
        <v>0</v>
      </c>
      <c r="BG129" s="23">
        <f t="shared" si="1090"/>
        <v>0</v>
      </c>
      <c r="BI129" s="23">
        <f t="shared" si="1091"/>
        <v>0</v>
      </c>
      <c r="BK129" s="23">
        <f t="shared" si="1092"/>
        <v>0</v>
      </c>
      <c r="BM129" s="23">
        <f t="shared" si="1093"/>
        <v>0</v>
      </c>
      <c r="BO129" s="23">
        <f t="shared" si="1094"/>
        <v>0</v>
      </c>
      <c r="BQ129" s="23">
        <f t="shared" si="1095"/>
        <v>0</v>
      </c>
      <c r="BS129" s="23">
        <f t="shared" si="1096"/>
        <v>0</v>
      </c>
      <c r="BU129" s="23">
        <f t="shared" si="1097"/>
        <v>0</v>
      </c>
      <c r="BW129" s="23">
        <f t="shared" si="1098"/>
        <v>0</v>
      </c>
      <c r="BY129" s="23">
        <f t="shared" si="1099"/>
        <v>0</v>
      </c>
      <c r="CA129" s="23">
        <f t="shared" si="1100"/>
        <v>0</v>
      </c>
      <c r="CC129" s="23">
        <f t="shared" si="1101"/>
        <v>0</v>
      </c>
    </row>
    <row r="130" spans="1:81" s="61" customFormat="1" ht="33" x14ac:dyDescent="0.2">
      <c r="A130" s="94">
        <v>9.1199999999999992</v>
      </c>
      <c r="B130" s="110" t="s">
        <v>207</v>
      </c>
      <c r="C130" s="64" t="s">
        <v>219</v>
      </c>
      <c r="D130" s="63" t="s">
        <v>40</v>
      </c>
      <c r="E130" s="77">
        <v>15</v>
      </c>
      <c r="F130" s="75"/>
      <c r="G130" s="78">
        <v>248.72</v>
      </c>
      <c r="H130" s="107">
        <f t="shared" si="1102"/>
        <v>3730.8</v>
      </c>
      <c r="I130" s="79">
        <f t="shared" si="1065"/>
        <v>0</v>
      </c>
      <c r="J130" s="96">
        <f t="shared" si="1066"/>
        <v>0</v>
      </c>
      <c r="K130" s="79">
        <f t="shared" si="897"/>
        <v>15</v>
      </c>
      <c r="L130" s="79">
        <f t="shared" si="820"/>
        <v>0</v>
      </c>
      <c r="M130" s="96">
        <f t="shared" si="821"/>
        <v>0</v>
      </c>
      <c r="N130" s="79">
        <f t="shared" si="1109"/>
        <v>15</v>
      </c>
      <c r="O130" s="96">
        <f t="shared" si="1110"/>
        <v>3730.8</v>
      </c>
      <c r="P130" s="101"/>
      <c r="Q130" s="96">
        <f t="shared" si="1111"/>
        <v>0</v>
      </c>
      <c r="R130" s="79"/>
      <c r="S130" s="96">
        <f t="shared" si="1112"/>
        <v>0</v>
      </c>
      <c r="T130" s="79"/>
      <c r="U130" s="102">
        <f t="shared" si="1113"/>
        <v>0</v>
      </c>
      <c r="V130" s="101"/>
      <c r="W130" s="79">
        <f t="shared" si="1103"/>
        <v>0</v>
      </c>
      <c r="X130" s="60"/>
      <c r="Y130" s="79">
        <f t="shared" si="1104"/>
        <v>0</v>
      </c>
      <c r="Z130" s="60"/>
      <c r="AA130" s="79">
        <f t="shared" si="1105"/>
        <v>0</v>
      </c>
      <c r="AB130" s="60"/>
      <c r="AC130" s="23">
        <f t="shared" si="1106"/>
        <v>0</v>
      </c>
      <c r="AD130" s="60"/>
      <c r="AE130" s="23">
        <f t="shared" si="1107"/>
        <v>0</v>
      </c>
      <c r="AF130" s="60"/>
      <c r="AG130" s="23">
        <f t="shared" si="1108"/>
        <v>0</v>
      </c>
      <c r="AH130" s="60"/>
      <c r="AI130" s="23">
        <f t="shared" si="1078"/>
        <v>0</v>
      </c>
      <c r="AJ130" s="60"/>
      <c r="AK130" s="23">
        <f t="shared" si="1079"/>
        <v>0</v>
      </c>
      <c r="AL130" s="60"/>
      <c r="AM130" s="23">
        <f t="shared" si="1080"/>
        <v>0</v>
      </c>
      <c r="AN130" s="60"/>
      <c r="AO130" s="23">
        <f t="shared" si="1081"/>
        <v>0</v>
      </c>
      <c r="AP130" s="60"/>
      <c r="AQ130" s="23">
        <f t="shared" si="1082"/>
        <v>0</v>
      </c>
      <c r="AR130" s="60"/>
      <c r="AS130" s="23">
        <f t="shared" si="1083"/>
        <v>0</v>
      </c>
      <c r="AT130" s="60"/>
      <c r="AU130" s="23">
        <f t="shared" si="1084"/>
        <v>0</v>
      </c>
      <c r="AV130" s="60"/>
      <c r="AW130" s="23">
        <f t="shared" si="1085"/>
        <v>0</v>
      </c>
      <c r="AX130" s="60"/>
      <c r="AY130" s="23">
        <f t="shared" si="1086"/>
        <v>0</v>
      </c>
      <c r="BA130" s="23">
        <f t="shared" si="1087"/>
        <v>0</v>
      </c>
      <c r="BC130" s="23">
        <f t="shared" si="1088"/>
        <v>0</v>
      </c>
      <c r="BE130" s="23">
        <f t="shared" si="1089"/>
        <v>0</v>
      </c>
      <c r="BG130" s="23">
        <f t="shared" si="1090"/>
        <v>0</v>
      </c>
      <c r="BI130" s="23">
        <f t="shared" si="1091"/>
        <v>0</v>
      </c>
      <c r="BK130" s="23">
        <f t="shared" si="1092"/>
        <v>0</v>
      </c>
      <c r="BM130" s="23">
        <f t="shared" si="1093"/>
        <v>0</v>
      </c>
      <c r="BO130" s="23">
        <f t="shared" si="1094"/>
        <v>0</v>
      </c>
      <c r="BQ130" s="23">
        <f t="shared" si="1095"/>
        <v>0</v>
      </c>
      <c r="BS130" s="23">
        <f t="shared" si="1096"/>
        <v>0</v>
      </c>
      <c r="BU130" s="23">
        <f t="shared" si="1097"/>
        <v>0</v>
      </c>
      <c r="BW130" s="23">
        <f t="shared" si="1098"/>
        <v>0</v>
      </c>
      <c r="BY130" s="23">
        <f t="shared" si="1099"/>
        <v>0</v>
      </c>
      <c r="CA130" s="23">
        <f t="shared" si="1100"/>
        <v>0</v>
      </c>
      <c r="CC130" s="23">
        <f t="shared" si="1101"/>
        <v>0</v>
      </c>
    </row>
    <row r="131" spans="1:81" s="61" customFormat="1" ht="49.5" x14ac:dyDescent="0.2">
      <c r="A131" s="94">
        <v>9.1300000000000008</v>
      </c>
      <c r="B131" s="110" t="s">
        <v>207</v>
      </c>
      <c r="C131" s="64" t="s">
        <v>220</v>
      </c>
      <c r="D131" s="63" t="s">
        <v>33</v>
      </c>
      <c r="E131" s="77">
        <v>1</v>
      </c>
      <c r="F131" s="75"/>
      <c r="G131" s="78">
        <v>2938.77</v>
      </c>
      <c r="H131" s="107">
        <f t="shared" si="1102"/>
        <v>2938.77</v>
      </c>
      <c r="I131" s="79">
        <f t="shared" si="1065"/>
        <v>0</v>
      </c>
      <c r="J131" s="96">
        <f t="shared" si="1066"/>
        <v>0</v>
      </c>
      <c r="K131" s="79">
        <f t="shared" si="897"/>
        <v>1</v>
      </c>
      <c r="L131" s="79">
        <f t="shared" si="820"/>
        <v>0</v>
      </c>
      <c r="M131" s="96">
        <f t="shared" si="821"/>
        <v>0</v>
      </c>
      <c r="N131" s="79">
        <f t="shared" si="1109"/>
        <v>1</v>
      </c>
      <c r="O131" s="96">
        <f t="shared" si="1110"/>
        <v>2938.77</v>
      </c>
      <c r="P131" s="101"/>
      <c r="Q131" s="96">
        <f t="shared" si="1111"/>
        <v>0</v>
      </c>
      <c r="R131" s="79"/>
      <c r="S131" s="96">
        <f t="shared" si="1112"/>
        <v>0</v>
      </c>
      <c r="T131" s="79"/>
      <c r="U131" s="102">
        <f t="shared" si="1113"/>
        <v>0</v>
      </c>
      <c r="V131" s="101"/>
      <c r="W131" s="79">
        <f t="shared" si="1103"/>
        <v>0</v>
      </c>
      <c r="X131" s="60"/>
      <c r="Y131" s="79">
        <f t="shared" si="1104"/>
        <v>0</v>
      </c>
      <c r="Z131" s="60"/>
      <c r="AA131" s="79">
        <f t="shared" si="1105"/>
        <v>0</v>
      </c>
      <c r="AB131" s="60"/>
      <c r="AC131" s="23">
        <f t="shared" si="1106"/>
        <v>0</v>
      </c>
      <c r="AD131" s="60"/>
      <c r="AE131" s="23">
        <f t="shared" si="1107"/>
        <v>0</v>
      </c>
      <c r="AF131" s="60"/>
      <c r="AG131" s="23">
        <f t="shared" si="1108"/>
        <v>0</v>
      </c>
      <c r="AH131" s="60"/>
      <c r="AI131" s="23">
        <f t="shared" si="1078"/>
        <v>0</v>
      </c>
      <c r="AJ131" s="60"/>
      <c r="AK131" s="23">
        <f t="shared" si="1079"/>
        <v>0</v>
      </c>
      <c r="AL131" s="60"/>
      <c r="AM131" s="23">
        <f t="shared" si="1080"/>
        <v>0</v>
      </c>
      <c r="AN131" s="60"/>
      <c r="AO131" s="23">
        <f t="shared" si="1081"/>
        <v>0</v>
      </c>
      <c r="AP131" s="60"/>
      <c r="AQ131" s="23">
        <f t="shared" si="1082"/>
        <v>0</v>
      </c>
      <c r="AR131" s="60"/>
      <c r="AS131" s="23">
        <f t="shared" si="1083"/>
        <v>0</v>
      </c>
      <c r="AT131" s="60"/>
      <c r="AU131" s="23">
        <f t="shared" si="1084"/>
        <v>0</v>
      </c>
      <c r="AV131" s="60"/>
      <c r="AW131" s="23">
        <f t="shared" si="1085"/>
        <v>0</v>
      </c>
      <c r="AX131" s="60"/>
      <c r="AY131" s="23">
        <f t="shared" si="1086"/>
        <v>0</v>
      </c>
      <c r="BA131" s="23">
        <f t="shared" si="1087"/>
        <v>0</v>
      </c>
      <c r="BC131" s="23">
        <f t="shared" si="1088"/>
        <v>0</v>
      </c>
      <c r="BE131" s="23">
        <f t="shared" si="1089"/>
        <v>0</v>
      </c>
      <c r="BG131" s="23">
        <f t="shared" si="1090"/>
        <v>0</v>
      </c>
      <c r="BI131" s="23">
        <f t="shared" si="1091"/>
        <v>0</v>
      </c>
      <c r="BK131" s="23">
        <f t="shared" si="1092"/>
        <v>0</v>
      </c>
      <c r="BM131" s="23">
        <f t="shared" si="1093"/>
        <v>0</v>
      </c>
      <c r="BO131" s="23">
        <f t="shared" si="1094"/>
        <v>0</v>
      </c>
      <c r="BQ131" s="23">
        <f t="shared" si="1095"/>
        <v>0</v>
      </c>
      <c r="BS131" s="23">
        <f t="shared" si="1096"/>
        <v>0</v>
      </c>
      <c r="BU131" s="23">
        <f t="shared" si="1097"/>
        <v>0</v>
      </c>
      <c r="BW131" s="23">
        <f t="shared" si="1098"/>
        <v>0</v>
      </c>
      <c r="BY131" s="23">
        <f t="shared" si="1099"/>
        <v>0</v>
      </c>
      <c r="CA131" s="23">
        <f t="shared" si="1100"/>
        <v>0</v>
      </c>
      <c r="CC131" s="23">
        <f t="shared" si="1101"/>
        <v>0</v>
      </c>
    </row>
    <row r="132" spans="1:81" s="61" customFormat="1" ht="66.75" thickBot="1" x14ac:dyDescent="0.25">
      <c r="A132" s="94">
        <v>9.14</v>
      </c>
      <c r="B132" s="110" t="s">
        <v>207</v>
      </c>
      <c r="C132" s="64" t="s">
        <v>221</v>
      </c>
      <c r="D132" s="65" t="s">
        <v>33</v>
      </c>
      <c r="E132" s="77">
        <v>2</v>
      </c>
      <c r="F132" s="74"/>
      <c r="G132" s="78">
        <v>3394.54</v>
      </c>
      <c r="H132" s="107">
        <f t="shared" si="1102"/>
        <v>6789.08</v>
      </c>
      <c r="I132" s="79">
        <f t="shared" si="1065"/>
        <v>0</v>
      </c>
      <c r="J132" s="96">
        <f t="shared" si="1066"/>
        <v>0</v>
      </c>
      <c r="K132" s="79">
        <f t="shared" si="897"/>
        <v>2</v>
      </c>
      <c r="L132" s="79">
        <f t="shared" si="820"/>
        <v>0</v>
      </c>
      <c r="M132" s="96">
        <f t="shared" si="821"/>
        <v>0</v>
      </c>
      <c r="N132" s="79">
        <f t="shared" si="1109"/>
        <v>2</v>
      </c>
      <c r="O132" s="96">
        <f t="shared" si="1110"/>
        <v>6789.08</v>
      </c>
      <c r="P132" s="101"/>
      <c r="Q132" s="96">
        <f t="shared" si="1111"/>
        <v>0</v>
      </c>
      <c r="R132" s="79"/>
      <c r="S132" s="96">
        <f t="shared" si="1112"/>
        <v>0</v>
      </c>
      <c r="T132" s="79"/>
      <c r="U132" s="102">
        <f t="shared" si="1113"/>
        <v>0</v>
      </c>
      <c r="V132" s="101"/>
      <c r="W132" s="79">
        <f t="shared" si="1103"/>
        <v>0</v>
      </c>
      <c r="X132" s="60"/>
      <c r="Y132" s="79">
        <f t="shared" si="1104"/>
        <v>0</v>
      </c>
      <c r="Z132" s="60"/>
      <c r="AA132" s="79">
        <f t="shared" si="1105"/>
        <v>0</v>
      </c>
      <c r="AB132" s="60"/>
      <c r="AC132" s="23">
        <f t="shared" si="1106"/>
        <v>0</v>
      </c>
      <c r="AD132" s="60"/>
      <c r="AE132" s="23">
        <f t="shared" si="1107"/>
        <v>0</v>
      </c>
      <c r="AF132" s="60"/>
      <c r="AG132" s="23">
        <f t="shared" si="1108"/>
        <v>0</v>
      </c>
      <c r="AH132" s="60"/>
      <c r="AI132" s="23">
        <f t="shared" si="1078"/>
        <v>0</v>
      </c>
      <c r="AJ132" s="60"/>
      <c r="AK132" s="23">
        <f t="shared" si="1079"/>
        <v>0</v>
      </c>
      <c r="AL132" s="60"/>
      <c r="AM132" s="23">
        <f t="shared" si="1080"/>
        <v>0</v>
      </c>
      <c r="AN132" s="60"/>
      <c r="AO132" s="23">
        <f t="shared" si="1081"/>
        <v>0</v>
      </c>
      <c r="AP132" s="60"/>
      <c r="AQ132" s="23">
        <f t="shared" si="1082"/>
        <v>0</v>
      </c>
      <c r="AR132" s="60"/>
      <c r="AS132" s="23">
        <f t="shared" si="1083"/>
        <v>0</v>
      </c>
      <c r="AT132" s="60"/>
      <c r="AU132" s="23">
        <f t="shared" si="1084"/>
        <v>0</v>
      </c>
      <c r="AV132" s="60"/>
      <c r="AW132" s="23">
        <f t="shared" si="1085"/>
        <v>0</v>
      </c>
      <c r="AX132" s="60"/>
      <c r="AY132" s="23">
        <f t="shared" si="1086"/>
        <v>0</v>
      </c>
      <c r="BA132" s="23">
        <f t="shared" si="1087"/>
        <v>0</v>
      </c>
      <c r="BC132" s="23">
        <f t="shared" si="1088"/>
        <v>0</v>
      </c>
      <c r="BE132" s="23">
        <f t="shared" si="1089"/>
        <v>0</v>
      </c>
      <c r="BG132" s="23">
        <f t="shared" si="1090"/>
        <v>0</v>
      </c>
      <c r="BI132" s="23">
        <f t="shared" si="1091"/>
        <v>0</v>
      </c>
      <c r="BK132" s="23">
        <f t="shared" si="1092"/>
        <v>0</v>
      </c>
      <c r="BM132" s="23">
        <f t="shared" si="1093"/>
        <v>0</v>
      </c>
      <c r="BO132" s="23">
        <f t="shared" si="1094"/>
        <v>0</v>
      </c>
      <c r="BQ132" s="23">
        <f t="shared" si="1095"/>
        <v>0</v>
      </c>
      <c r="BS132" s="23">
        <f t="shared" si="1096"/>
        <v>0</v>
      </c>
      <c r="BU132" s="23">
        <f t="shared" si="1097"/>
        <v>0</v>
      </c>
      <c r="BW132" s="23">
        <f t="shared" si="1098"/>
        <v>0</v>
      </c>
      <c r="BY132" s="23">
        <f t="shared" si="1099"/>
        <v>0</v>
      </c>
      <c r="CA132" s="23">
        <f t="shared" si="1100"/>
        <v>0</v>
      </c>
      <c r="CC132" s="23">
        <f t="shared" si="1101"/>
        <v>0</v>
      </c>
    </row>
    <row r="133" spans="1:81" s="8" customFormat="1" ht="16.5" x14ac:dyDescent="0.2">
      <c r="A133" s="94">
        <v>9.15</v>
      </c>
      <c r="B133" s="110" t="s">
        <v>222</v>
      </c>
      <c r="C133" s="64" t="s">
        <v>223</v>
      </c>
      <c r="D133" s="65" t="s">
        <v>40</v>
      </c>
      <c r="E133" s="77">
        <v>240</v>
      </c>
      <c r="F133" s="74"/>
      <c r="G133" s="78">
        <v>39.04</v>
      </c>
      <c r="H133" s="107">
        <f>ROUND(E133*G133,2)</f>
        <v>9369.6</v>
      </c>
      <c r="I133" s="79">
        <f t="shared" si="1065"/>
        <v>0</v>
      </c>
      <c r="J133" s="96">
        <f t="shared" si="1066"/>
        <v>0</v>
      </c>
      <c r="K133" s="79">
        <f t="shared" si="897"/>
        <v>240</v>
      </c>
      <c r="L133" s="79">
        <f t="shared" si="820"/>
        <v>0</v>
      </c>
      <c r="M133" s="96">
        <f t="shared" si="821"/>
        <v>0</v>
      </c>
      <c r="N133" s="79">
        <f>E133-I133</f>
        <v>240</v>
      </c>
      <c r="O133" s="96">
        <f>H133-J133</f>
        <v>9369.6</v>
      </c>
      <c r="P133" s="97"/>
      <c r="Q133" s="98">
        <f>ROUND(P133*G133,2)</f>
        <v>0</v>
      </c>
      <c r="R133" s="99"/>
      <c r="S133" s="98">
        <f>ROUND(R133*G133,2)</f>
        <v>0</v>
      </c>
      <c r="T133" s="99"/>
      <c r="U133" s="100">
        <f>ROUND(T133*G133,2)</f>
        <v>0</v>
      </c>
      <c r="V133" s="108"/>
      <c r="W133" s="79">
        <f>ROUND(V133*G133,2)</f>
        <v>0</v>
      </c>
      <c r="X133" s="23"/>
      <c r="Y133" s="79">
        <f>ROUND(X133*G133,2)</f>
        <v>0</v>
      </c>
      <c r="Z133" s="23"/>
      <c r="AA133" s="79">
        <f>ROUND(Z133*G133,2)</f>
        <v>0</v>
      </c>
      <c r="AB133" s="23"/>
      <c r="AC133" s="23">
        <f>ROUND(AB133*G133,2)</f>
        <v>0</v>
      </c>
      <c r="AD133" s="23"/>
      <c r="AE133" s="23">
        <f>ROUND(AD133*G133,2)</f>
        <v>0</v>
      </c>
      <c r="AF133" s="23"/>
      <c r="AG133" s="23">
        <f>ROUND(AF133*G133,2)</f>
        <v>0</v>
      </c>
      <c r="AH133" s="60"/>
      <c r="AI133" s="23">
        <f t="shared" si="1078"/>
        <v>0</v>
      </c>
      <c r="AJ133" s="60"/>
      <c r="AK133" s="23">
        <f t="shared" si="1079"/>
        <v>0</v>
      </c>
      <c r="AL133" s="60"/>
      <c r="AM133" s="23">
        <f t="shared" si="1080"/>
        <v>0</v>
      </c>
      <c r="AN133" s="60"/>
      <c r="AO133" s="23">
        <f t="shared" si="1081"/>
        <v>0</v>
      </c>
      <c r="AP133" s="60"/>
      <c r="AQ133" s="23">
        <f t="shared" si="1082"/>
        <v>0</v>
      </c>
      <c r="AR133" s="60"/>
      <c r="AS133" s="23">
        <f t="shared" si="1083"/>
        <v>0</v>
      </c>
      <c r="AT133" s="60"/>
      <c r="AU133" s="23">
        <f t="shared" si="1084"/>
        <v>0</v>
      </c>
      <c r="AV133" s="60"/>
      <c r="AW133" s="23">
        <f t="shared" si="1085"/>
        <v>0</v>
      </c>
      <c r="AX133" s="60"/>
      <c r="AY133" s="23">
        <f t="shared" si="1086"/>
        <v>0</v>
      </c>
      <c r="BA133" s="23">
        <f t="shared" si="1087"/>
        <v>0</v>
      </c>
      <c r="BC133" s="23">
        <f t="shared" si="1088"/>
        <v>0</v>
      </c>
      <c r="BE133" s="23">
        <f t="shared" si="1089"/>
        <v>0</v>
      </c>
      <c r="BG133" s="23">
        <f t="shared" si="1090"/>
        <v>0</v>
      </c>
      <c r="BI133" s="23">
        <f t="shared" si="1091"/>
        <v>0</v>
      </c>
      <c r="BK133" s="23">
        <f t="shared" si="1092"/>
        <v>0</v>
      </c>
      <c r="BM133" s="23">
        <f t="shared" si="1093"/>
        <v>0</v>
      </c>
      <c r="BO133" s="23">
        <f t="shared" si="1094"/>
        <v>0</v>
      </c>
      <c r="BQ133" s="23">
        <f t="shared" si="1095"/>
        <v>0</v>
      </c>
      <c r="BR133" s="61"/>
      <c r="BS133" s="23">
        <f t="shared" si="1096"/>
        <v>0</v>
      </c>
      <c r="BT133" s="61"/>
      <c r="BU133" s="23">
        <f t="shared" si="1097"/>
        <v>0</v>
      </c>
      <c r="BV133" s="61"/>
      <c r="BW133" s="23">
        <f t="shared" si="1098"/>
        <v>0</v>
      </c>
      <c r="BX133" s="61"/>
      <c r="BY133" s="23">
        <f t="shared" si="1099"/>
        <v>0</v>
      </c>
      <c r="BZ133" s="61"/>
      <c r="CA133" s="23">
        <f t="shared" si="1100"/>
        <v>0</v>
      </c>
      <c r="CB133" s="61"/>
      <c r="CC133" s="23">
        <f t="shared" si="1101"/>
        <v>0</v>
      </c>
    </row>
    <row r="134" spans="1:81" s="61" customFormat="1" ht="16.5" x14ac:dyDescent="0.2">
      <c r="A134" s="94">
        <v>9.16</v>
      </c>
      <c r="B134" s="110" t="s">
        <v>224</v>
      </c>
      <c r="C134" s="64" t="s">
        <v>225</v>
      </c>
      <c r="D134" s="63" t="s">
        <v>33</v>
      </c>
      <c r="E134" s="77">
        <v>1</v>
      </c>
      <c r="F134" s="75"/>
      <c r="G134" s="78">
        <v>13783.04</v>
      </c>
      <c r="H134" s="107">
        <f t="shared" ref="H134:H139" si="1114">ROUND(E134*G134,2)</f>
        <v>13783.04</v>
      </c>
      <c r="I134" s="79">
        <f t="shared" si="1065"/>
        <v>0</v>
      </c>
      <c r="J134" s="96">
        <f t="shared" si="1066"/>
        <v>0</v>
      </c>
      <c r="K134" s="79">
        <f t="shared" si="897"/>
        <v>1</v>
      </c>
      <c r="L134" s="79">
        <f t="shared" si="820"/>
        <v>0</v>
      </c>
      <c r="M134" s="96">
        <f t="shared" si="821"/>
        <v>0</v>
      </c>
      <c r="N134" s="79">
        <f>E134-I134</f>
        <v>1</v>
      </c>
      <c r="O134" s="96">
        <f>H134-J134</f>
        <v>13783.04</v>
      </c>
      <c r="P134" s="101"/>
      <c r="Q134" s="96">
        <f>ROUND(P134*G134,2)</f>
        <v>0</v>
      </c>
      <c r="R134" s="79"/>
      <c r="S134" s="96">
        <f>ROUND(R134*G134,2)</f>
        <v>0</v>
      </c>
      <c r="T134" s="79"/>
      <c r="U134" s="102">
        <f>ROUND(T134*G134,2)</f>
        <v>0</v>
      </c>
      <c r="V134" s="101"/>
      <c r="W134" s="79">
        <f t="shared" ref="W134:W139" si="1115">ROUND(V134*G134,2)</f>
        <v>0</v>
      </c>
      <c r="X134" s="60"/>
      <c r="Y134" s="79">
        <f t="shared" ref="Y134:Y139" si="1116">ROUND(X134*G134,2)</f>
        <v>0</v>
      </c>
      <c r="Z134" s="60"/>
      <c r="AA134" s="79">
        <f t="shared" ref="AA134:AA139" si="1117">ROUND(Z134*G134,2)</f>
        <v>0</v>
      </c>
      <c r="AB134" s="60"/>
      <c r="AC134" s="23">
        <f t="shared" ref="AC134:AC139" si="1118">ROUND(AB134*G134,2)</f>
        <v>0</v>
      </c>
      <c r="AD134" s="60"/>
      <c r="AE134" s="23">
        <f t="shared" ref="AE134:AE139" si="1119">ROUND(AD134*G134,2)</f>
        <v>0</v>
      </c>
      <c r="AF134" s="60"/>
      <c r="AG134" s="23">
        <f t="shared" ref="AG134:AG139" si="1120">ROUND(AF134*G134,2)</f>
        <v>0</v>
      </c>
      <c r="AH134" s="60"/>
      <c r="AI134" s="23">
        <f t="shared" si="1078"/>
        <v>0</v>
      </c>
      <c r="AJ134" s="60"/>
      <c r="AK134" s="23">
        <f t="shared" si="1079"/>
        <v>0</v>
      </c>
      <c r="AL134" s="60"/>
      <c r="AM134" s="23">
        <f t="shared" si="1080"/>
        <v>0</v>
      </c>
      <c r="AN134" s="60"/>
      <c r="AO134" s="23">
        <f t="shared" si="1081"/>
        <v>0</v>
      </c>
      <c r="AP134" s="60"/>
      <c r="AQ134" s="23">
        <f t="shared" si="1082"/>
        <v>0</v>
      </c>
      <c r="AR134" s="60"/>
      <c r="AS134" s="23">
        <f t="shared" si="1083"/>
        <v>0</v>
      </c>
      <c r="AT134" s="60"/>
      <c r="AU134" s="23">
        <f t="shared" si="1084"/>
        <v>0</v>
      </c>
      <c r="AV134" s="60"/>
      <c r="AW134" s="23">
        <f t="shared" si="1085"/>
        <v>0</v>
      </c>
      <c r="AX134" s="60"/>
      <c r="AY134" s="23">
        <f t="shared" si="1086"/>
        <v>0</v>
      </c>
      <c r="BA134" s="23">
        <f t="shared" si="1087"/>
        <v>0</v>
      </c>
      <c r="BC134" s="23">
        <f t="shared" si="1088"/>
        <v>0</v>
      </c>
      <c r="BE134" s="23">
        <f t="shared" si="1089"/>
        <v>0</v>
      </c>
      <c r="BG134" s="23">
        <f t="shared" si="1090"/>
        <v>0</v>
      </c>
      <c r="BI134" s="23">
        <f t="shared" si="1091"/>
        <v>0</v>
      </c>
      <c r="BK134" s="23">
        <f t="shared" si="1092"/>
        <v>0</v>
      </c>
      <c r="BM134" s="23">
        <f t="shared" si="1093"/>
        <v>0</v>
      </c>
      <c r="BO134" s="23">
        <f t="shared" si="1094"/>
        <v>0</v>
      </c>
      <c r="BQ134" s="23">
        <f t="shared" si="1095"/>
        <v>0</v>
      </c>
      <c r="BS134" s="23">
        <f t="shared" si="1096"/>
        <v>0</v>
      </c>
      <c r="BU134" s="23">
        <f t="shared" si="1097"/>
        <v>0</v>
      </c>
      <c r="BW134" s="23">
        <f t="shared" si="1098"/>
        <v>0</v>
      </c>
      <c r="BY134" s="23">
        <f t="shared" si="1099"/>
        <v>0</v>
      </c>
      <c r="CA134" s="23">
        <f t="shared" si="1100"/>
        <v>0</v>
      </c>
      <c r="CC134" s="23">
        <f t="shared" si="1101"/>
        <v>0</v>
      </c>
    </row>
    <row r="135" spans="1:81" s="61" customFormat="1" ht="33" x14ac:dyDescent="0.2">
      <c r="A135" s="94">
        <v>9.17</v>
      </c>
      <c r="B135" s="110" t="s">
        <v>224</v>
      </c>
      <c r="C135" s="64" t="s">
        <v>226</v>
      </c>
      <c r="D135" s="63" t="s">
        <v>33</v>
      </c>
      <c r="E135" s="77">
        <v>1</v>
      </c>
      <c r="F135" s="75"/>
      <c r="G135" s="78">
        <v>41900.43</v>
      </c>
      <c r="H135" s="107">
        <f t="shared" si="1114"/>
        <v>41900.43</v>
      </c>
      <c r="I135" s="79">
        <f t="shared" si="1065"/>
        <v>0</v>
      </c>
      <c r="J135" s="96">
        <f t="shared" si="1066"/>
        <v>0</v>
      </c>
      <c r="K135" s="79">
        <f t="shared" si="897"/>
        <v>1</v>
      </c>
      <c r="L135" s="79">
        <f t="shared" si="820"/>
        <v>0</v>
      </c>
      <c r="M135" s="96">
        <f t="shared" si="821"/>
        <v>0</v>
      </c>
      <c r="N135" s="79">
        <f t="shared" ref="N135:N139" si="1121">E135-I135</f>
        <v>1</v>
      </c>
      <c r="O135" s="96">
        <f t="shared" ref="O135:O139" si="1122">H135-J135</f>
        <v>41900.43</v>
      </c>
      <c r="P135" s="101"/>
      <c r="Q135" s="96">
        <f t="shared" ref="Q135:Q139" si="1123">ROUND(P135*G135,2)</f>
        <v>0</v>
      </c>
      <c r="R135" s="79"/>
      <c r="S135" s="96">
        <f t="shared" ref="S135:S139" si="1124">ROUND(R135*G135,2)</f>
        <v>0</v>
      </c>
      <c r="T135" s="79"/>
      <c r="U135" s="102">
        <f t="shared" ref="U135:U139" si="1125">ROUND(T135*G135,2)</f>
        <v>0</v>
      </c>
      <c r="V135" s="101"/>
      <c r="W135" s="79">
        <f t="shared" si="1115"/>
        <v>0</v>
      </c>
      <c r="X135" s="60"/>
      <c r="Y135" s="79">
        <f t="shared" si="1116"/>
        <v>0</v>
      </c>
      <c r="Z135" s="60"/>
      <c r="AA135" s="79">
        <f t="shared" si="1117"/>
        <v>0</v>
      </c>
      <c r="AB135" s="60"/>
      <c r="AC135" s="23">
        <f t="shared" si="1118"/>
        <v>0</v>
      </c>
      <c r="AD135" s="60"/>
      <c r="AE135" s="23">
        <f t="shared" si="1119"/>
        <v>0</v>
      </c>
      <c r="AF135" s="60"/>
      <c r="AG135" s="23">
        <f t="shared" si="1120"/>
        <v>0</v>
      </c>
      <c r="AH135" s="60"/>
      <c r="AI135" s="23">
        <f t="shared" si="1078"/>
        <v>0</v>
      </c>
      <c r="AJ135" s="60"/>
      <c r="AK135" s="23">
        <f t="shared" si="1079"/>
        <v>0</v>
      </c>
      <c r="AL135" s="60"/>
      <c r="AM135" s="23">
        <f t="shared" si="1080"/>
        <v>0</v>
      </c>
      <c r="AN135" s="60"/>
      <c r="AO135" s="23">
        <f t="shared" si="1081"/>
        <v>0</v>
      </c>
      <c r="AP135" s="60"/>
      <c r="AQ135" s="23">
        <f t="shared" si="1082"/>
        <v>0</v>
      </c>
      <c r="AR135" s="60"/>
      <c r="AS135" s="23">
        <f t="shared" si="1083"/>
        <v>0</v>
      </c>
      <c r="AT135" s="60"/>
      <c r="AU135" s="23">
        <f t="shared" si="1084"/>
        <v>0</v>
      </c>
      <c r="AV135" s="60"/>
      <c r="AW135" s="23">
        <f t="shared" si="1085"/>
        <v>0</v>
      </c>
      <c r="AX135" s="60"/>
      <c r="AY135" s="23">
        <f t="shared" si="1086"/>
        <v>0</v>
      </c>
      <c r="BA135" s="23">
        <f t="shared" si="1087"/>
        <v>0</v>
      </c>
      <c r="BC135" s="23">
        <f t="shared" si="1088"/>
        <v>0</v>
      </c>
      <c r="BE135" s="23">
        <f t="shared" si="1089"/>
        <v>0</v>
      </c>
      <c r="BG135" s="23">
        <f t="shared" si="1090"/>
        <v>0</v>
      </c>
      <c r="BI135" s="23">
        <f t="shared" si="1091"/>
        <v>0</v>
      </c>
      <c r="BK135" s="23">
        <f t="shared" si="1092"/>
        <v>0</v>
      </c>
      <c r="BM135" s="23">
        <f t="shared" si="1093"/>
        <v>0</v>
      </c>
      <c r="BO135" s="23">
        <f t="shared" si="1094"/>
        <v>0</v>
      </c>
      <c r="BQ135" s="23">
        <f t="shared" si="1095"/>
        <v>0</v>
      </c>
      <c r="BS135" s="23">
        <f t="shared" si="1096"/>
        <v>0</v>
      </c>
      <c r="BU135" s="23">
        <f t="shared" si="1097"/>
        <v>0</v>
      </c>
      <c r="BW135" s="23">
        <f t="shared" si="1098"/>
        <v>0</v>
      </c>
      <c r="BY135" s="23">
        <f t="shared" si="1099"/>
        <v>0</v>
      </c>
      <c r="CA135" s="23">
        <f t="shared" si="1100"/>
        <v>0</v>
      </c>
      <c r="CC135" s="23">
        <f t="shared" si="1101"/>
        <v>0</v>
      </c>
    </row>
    <row r="136" spans="1:81" s="61" customFormat="1" ht="16.5" x14ac:dyDescent="0.2">
      <c r="A136" s="94"/>
      <c r="B136" s="110"/>
      <c r="C136" s="64"/>
      <c r="D136" s="63"/>
      <c r="E136" s="77"/>
      <c r="F136" s="75"/>
      <c r="G136" s="78"/>
      <c r="H136" s="107">
        <f>SUM(H119:H135)</f>
        <v>436881.73999999993</v>
      </c>
      <c r="I136" s="79"/>
      <c r="J136" s="107">
        <f>SUM(J119:J135)</f>
        <v>0</v>
      </c>
      <c r="K136" s="79"/>
      <c r="L136" s="79"/>
      <c r="M136" s="107">
        <f>SUM(M119:M135)</f>
        <v>0</v>
      </c>
      <c r="N136" s="79"/>
      <c r="O136" s="107">
        <f>SUM(O119:O135)</f>
        <v>436881.73999999993</v>
      </c>
      <c r="P136" s="79"/>
      <c r="Q136" s="107">
        <f t="shared" ref="Q136" si="1126">SUM(Q119:Q135)</f>
        <v>0</v>
      </c>
      <c r="R136" s="79"/>
      <c r="S136" s="107">
        <f t="shared" ref="S136" si="1127">SUM(S119:S135)</f>
        <v>0</v>
      </c>
      <c r="T136" s="79"/>
      <c r="U136" s="107">
        <f t="shared" ref="U136" si="1128">SUM(U119:U135)</f>
        <v>0</v>
      </c>
      <c r="V136" s="79"/>
      <c r="W136" s="107">
        <f t="shared" ref="W136" si="1129">SUM(W119:W135)</f>
        <v>0</v>
      </c>
      <c r="X136" s="79"/>
      <c r="Y136" s="107">
        <f t="shared" ref="Y136" si="1130">SUM(Y119:Y135)</f>
        <v>0</v>
      </c>
      <c r="Z136" s="79"/>
      <c r="AA136" s="107">
        <f t="shared" ref="AA136" si="1131">SUM(AA119:AA135)</f>
        <v>0</v>
      </c>
      <c r="AB136" s="79"/>
      <c r="AC136" s="107">
        <f t="shared" ref="AC136" si="1132">SUM(AC119:AC135)</f>
        <v>0</v>
      </c>
      <c r="AD136" s="79"/>
      <c r="AE136" s="107">
        <f t="shared" ref="AE136" si="1133">SUM(AE119:AE135)</f>
        <v>0</v>
      </c>
      <c r="AF136" s="79"/>
      <c r="AG136" s="107">
        <f t="shared" ref="AG136" si="1134">SUM(AG119:AG135)</f>
        <v>0</v>
      </c>
      <c r="AH136" s="79"/>
      <c r="AI136" s="107">
        <f t="shared" ref="AI136" si="1135">SUM(AI119:AI135)</f>
        <v>0</v>
      </c>
      <c r="AJ136" s="79"/>
      <c r="AK136" s="107">
        <f t="shared" ref="AK136" si="1136">SUM(AK119:AK135)</f>
        <v>0</v>
      </c>
      <c r="AL136" s="79"/>
      <c r="AM136" s="107">
        <f t="shared" ref="AM136" si="1137">SUM(AM119:AM135)</f>
        <v>0</v>
      </c>
      <c r="AN136" s="79"/>
      <c r="AO136" s="107">
        <f t="shared" ref="AO136" si="1138">SUM(AO119:AO135)</f>
        <v>0</v>
      </c>
      <c r="AP136" s="79"/>
      <c r="AQ136" s="107">
        <f t="shared" ref="AQ136" si="1139">SUM(AQ119:AQ135)</f>
        <v>0</v>
      </c>
      <c r="AR136" s="79"/>
      <c r="AS136" s="107">
        <f t="shared" ref="AS136" si="1140">SUM(AS119:AS135)</f>
        <v>0</v>
      </c>
      <c r="AT136" s="79"/>
      <c r="AU136" s="107">
        <f t="shared" ref="AU136" si="1141">SUM(AU119:AU135)</f>
        <v>0</v>
      </c>
      <c r="AV136" s="79"/>
      <c r="AW136" s="107">
        <f t="shared" ref="AW136" si="1142">SUM(AW119:AW135)</f>
        <v>0</v>
      </c>
      <c r="AX136" s="79"/>
      <c r="AY136" s="107">
        <f t="shared" ref="AY136" si="1143">SUM(AY119:AY135)</f>
        <v>0</v>
      </c>
      <c r="BA136" s="107">
        <f t="shared" ref="BA136" si="1144">SUM(BA119:BA135)</f>
        <v>0</v>
      </c>
      <c r="BC136" s="107">
        <f t="shared" ref="BC136" si="1145">SUM(BC119:BC135)</f>
        <v>0</v>
      </c>
      <c r="BE136" s="107">
        <f t="shared" ref="BE136" si="1146">SUM(BE119:BE135)</f>
        <v>0</v>
      </c>
      <c r="BG136" s="107">
        <f t="shared" ref="BG136" si="1147">SUM(BG119:BG135)</f>
        <v>0</v>
      </c>
      <c r="BI136" s="107">
        <f t="shared" ref="BI136" si="1148">SUM(BI119:BI135)</f>
        <v>0</v>
      </c>
      <c r="BK136" s="107">
        <f t="shared" ref="BK136" si="1149">SUM(BK119:BK135)</f>
        <v>0</v>
      </c>
      <c r="BM136" s="107">
        <f t="shared" ref="BM136" si="1150">SUM(BM119:BM135)</f>
        <v>0</v>
      </c>
      <c r="BO136" s="107">
        <f t="shared" ref="BO136" si="1151">SUM(BO119:BO135)</f>
        <v>0</v>
      </c>
      <c r="BQ136" s="107">
        <f t="shared" ref="BQ136" si="1152">SUM(BQ119:BQ135)</f>
        <v>0</v>
      </c>
      <c r="BS136" s="107">
        <f t="shared" ref="BS136" si="1153">SUM(BS119:BS135)</f>
        <v>0</v>
      </c>
      <c r="BU136" s="107">
        <f t="shared" ref="BU136" si="1154">SUM(BU119:BU135)</f>
        <v>0</v>
      </c>
      <c r="BW136" s="107">
        <f t="shared" ref="BW136" si="1155">SUM(BW119:BW135)</f>
        <v>0</v>
      </c>
      <c r="BY136" s="107">
        <f t="shared" ref="BY136" si="1156">SUM(BY119:BY135)</f>
        <v>0</v>
      </c>
      <c r="CA136" s="107">
        <f t="shared" ref="CA136" si="1157">SUM(CA119:CA135)</f>
        <v>0</v>
      </c>
      <c r="CC136" s="107">
        <f t="shared" ref="CC136" si="1158">SUM(CC119:CC135)</f>
        <v>0</v>
      </c>
    </row>
    <row r="137" spans="1:81" s="61" customFormat="1" ht="16.5" x14ac:dyDescent="0.2">
      <c r="A137" s="121"/>
      <c r="B137" s="122"/>
      <c r="C137" s="123" t="s">
        <v>227</v>
      </c>
      <c r="D137" s="129"/>
      <c r="E137" s="125"/>
      <c r="F137" s="130"/>
      <c r="G137" s="127"/>
      <c r="H137" s="128"/>
      <c r="I137" s="79"/>
      <c r="J137" s="96"/>
      <c r="K137" s="79"/>
      <c r="L137" s="79"/>
      <c r="M137" s="96"/>
      <c r="N137" s="79"/>
      <c r="O137" s="96"/>
      <c r="P137" s="101"/>
      <c r="Q137" s="96"/>
      <c r="R137" s="79"/>
      <c r="S137" s="96"/>
      <c r="T137" s="79"/>
      <c r="U137" s="102"/>
      <c r="V137" s="101"/>
      <c r="W137" s="79"/>
      <c r="X137" s="60"/>
      <c r="Y137" s="79"/>
      <c r="Z137" s="60"/>
      <c r="AA137" s="79"/>
      <c r="AB137" s="60"/>
      <c r="AC137" s="23"/>
      <c r="AD137" s="60"/>
      <c r="AE137" s="23"/>
      <c r="AF137" s="60"/>
      <c r="AG137" s="23"/>
      <c r="AH137" s="60"/>
      <c r="AI137" s="23"/>
      <c r="AJ137" s="60"/>
      <c r="AK137" s="23"/>
      <c r="AL137" s="60"/>
      <c r="AM137" s="23"/>
      <c r="AN137" s="60"/>
      <c r="AO137" s="23"/>
      <c r="AP137" s="60"/>
      <c r="AQ137" s="23"/>
      <c r="AR137" s="60"/>
      <c r="AS137" s="23"/>
      <c r="AT137" s="60"/>
      <c r="AU137" s="23"/>
      <c r="AV137" s="60"/>
      <c r="AW137" s="23"/>
      <c r="AX137" s="60"/>
      <c r="AY137" s="23"/>
    </row>
    <row r="138" spans="1:81" s="61" customFormat="1" ht="33" x14ac:dyDescent="0.2">
      <c r="A138" s="94">
        <v>9.18</v>
      </c>
      <c r="B138" s="110" t="s">
        <v>228</v>
      </c>
      <c r="C138" s="64" t="s">
        <v>229</v>
      </c>
      <c r="D138" s="63" t="s">
        <v>33</v>
      </c>
      <c r="E138" s="77">
        <v>12</v>
      </c>
      <c r="F138" s="75"/>
      <c r="G138" s="78">
        <v>2674.63</v>
      </c>
      <c r="H138" s="107">
        <f t="shared" si="1114"/>
        <v>32095.56</v>
      </c>
      <c r="I138" s="79">
        <f t="shared" ref="I138:I139" si="1159">P138+R138+T138+V138+X138+Z138+AB138+AD138+AF138+AH138+AJ138+AL138+AN138+AP138+AR138+AT138+AV138+AX138+AZ138+BB138+BD138+BF138+BH138+BJ138+BL138+BN138+BP138+BR138+BT138+BV138+BX138+BZ138+CB138</f>
        <v>0</v>
      </c>
      <c r="J138" s="96">
        <f t="shared" ref="J138:J139" si="1160">ROUND(Q138+S138+U138+W138+Y138+AA138+AC138+AE138+AG138+AI138+AK138+AM138+AO138+AQ138+AS138+AU138+AW138+AY138+BG138+BI138+BK138,2)+BM138+BO138+BQ138+BS138+BU138+BW138+BY138+CA138+CC138+BA138+BC138+BE138</f>
        <v>0</v>
      </c>
      <c r="K138" s="79">
        <f t="shared" si="897"/>
        <v>12</v>
      </c>
      <c r="L138" s="79">
        <f t="shared" si="820"/>
        <v>0</v>
      </c>
      <c r="M138" s="96">
        <f t="shared" si="821"/>
        <v>0</v>
      </c>
      <c r="N138" s="79">
        <f t="shared" si="1121"/>
        <v>12</v>
      </c>
      <c r="O138" s="96">
        <f t="shared" si="1122"/>
        <v>32095.56</v>
      </c>
      <c r="P138" s="101"/>
      <c r="Q138" s="96">
        <f t="shared" si="1123"/>
        <v>0</v>
      </c>
      <c r="R138" s="79"/>
      <c r="S138" s="96">
        <f t="shared" si="1124"/>
        <v>0</v>
      </c>
      <c r="T138" s="79"/>
      <c r="U138" s="102">
        <f t="shared" si="1125"/>
        <v>0</v>
      </c>
      <c r="V138" s="101"/>
      <c r="W138" s="79">
        <f t="shared" si="1115"/>
        <v>0</v>
      </c>
      <c r="X138" s="60"/>
      <c r="Y138" s="79">
        <f t="shared" si="1116"/>
        <v>0</v>
      </c>
      <c r="Z138" s="60"/>
      <c r="AA138" s="79">
        <f t="shared" si="1117"/>
        <v>0</v>
      </c>
      <c r="AB138" s="60"/>
      <c r="AC138" s="23">
        <f t="shared" si="1118"/>
        <v>0</v>
      </c>
      <c r="AD138" s="60"/>
      <c r="AE138" s="23">
        <f t="shared" si="1119"/>
        <v>0</v>
      </c>
      <c r="AF138" s="60"/>
      <c r="AG138" s="23">
        <f t="shared" si="1120"/>
        <v>0</v>
      </c>
      <c r="AH138" s="60"/>
      <c r="AI138" s="23">
        <f t="shared" ref="AI138:AI139" si="1161">ROUND(AH138*G138,2)</f>
        <v>0</v>
      </c>
      <c r="AJ138" s="60"/>
      <c r="AK138" s="23">
        <f t="shared" ref="AK138:AK139" si="1162">ROUND(AJ138*G138,2)</f>
        <v>0</v>
      </c>
      <c r="AL138" s="60"/>
      <c r="AM138" s="23">
        <f t="shared" ref="AM138:AM139" si="1163">ROUND(AL138*G138,2)</f>
        <v>0</v>
      </c>
      <c r="AN138" s="60"/>
      <c r="AO138" s="23">
        <f t="shared" ref="AO138:AO139" si="1164">ROUND(AN138*G138,2)</f>
        <v>0</v>
      </c>
      <c r="AP138" s="60"/>
      <c r="AQ138" s="23">
        <f t="shared" ref="AQ138:AQ139" si="1165">ROUND(AP138*G138,2)</f>
        <v>0</v>
      </c>
      <c r="AR138" s="60"/>
      <c r="AS138" s="23">
        <f t="shared" ref="AS138:AS139" si="1166">ROUND(AR138*G138,2)</f>
        <v>0</v>
      </c>
      <c r="AT138" s="60"/>
      <c r="AU138" s="23">
        <f t="shared" ref="AU138:AU139" si="1167">ROUND(AT138*G138,2)</f>
        <v>0</v>
      </c>
      <c r="AV138" s="60"/>
      <c r="AW138" s="23">
        <f t="shared" ref="AW138:AW139" si="1168">ROUND(AV138*G138,2)</f>
        <v>0</v>
      </c>
      <c r="AX138" s="60"/>
      <c r="AY138" s="23">
        <f t="shared" ref="AY138:AY139" si="1169">ROUND(AX138*G138,2)</f>
        <v>0</v>
      </c>
      <c r="BA138" s="23">
        <f t="shared" ref="BA138:BA139" si="1170">ROUND(AZ138*G138,2)</f>
        <v>0</v>
      </c>
      <c r="BC138" s="23">
        <f t="shared" ref="BC138:BC139" si="1171">ROUND(BB138*G138,2)</f>
        <v>0</v>
      </c>
      <c r="BE138" s="23">
        <f t="shared" ref="BE138:BE139" si="1172">ROUND(BD138*G138,2)</f>
        <v>0</v>
      </c>
      <c r="BG138" s="23">
        <f>ROUND(BF138*G138,2)</f>
        <v>0</v>
      </c>
      <c r="BI138" s="23">
        <f>ROUND(BH138*G138,2)</f>
        <v>0</v>
      </c>
      <c r="BK138" s="23">
        <f>ROUND(BJ138*G138,2)</f>
        <v>0</v>
      </c>
      <c r="BM138" s="23">
        <f t="shared" ref="BM138:BM139" si="1173">ROUND(BL138*G138,2)</f>
        <v>0</v>
      </c>
      <c r="BO138" s="23">
        <f t="shared" ref="BO138:BO139" si="1174">ROUND(BN138*G138,2)</f>
        <v>0</v>
      </c>
      <c r="BQ138" s="23">
        <f t="shared" ref="BQ138:BQ139" si="1175">ROUND(BP138*G138,2)</f>
        <v>0</v>
      </c>
      <c r="BS138" s="23">
        <f t="shared" ref="BS138:BS139" si="1176">ROUND(BR138*G138,2)</f>
        <v>0</v>
      </c>
      <c r="BU138" s="23">
        <f t="shared" ref="BU138:BU139" si="1177">ROUND(BT138*G138,2)</f>
        <v>0</v>
      </c>
      <c r="BW138" s="23">
        <f t="shared" ref="BW138:BW139" si="1178">ROUND(BV138*G138,2)</f>
        <v>0</v>
      </c>
      <c r="BY138" s="23">
        <f t="shared" ref="BY138:BY139" si="1179">ROUND(BX138*G138,2)</f>
        <v>0</v>
      </c>
      <c r="CA138" s="23">
        <f t="shared" ref="CA138:CA139" si="1180">ROUND(BZ138*G138,2)</f>
        <v>0</v>
      </c>
      <c r="CC138" s="23">
        <f t="shared" ref="CC138:CC139" si="1181">ROUND(CB138*G138,2)</f>
        <v>0</v>
      </c>
    </row>
    <row r="139" spans="1:81" s="61" customFormat="1" ht="33" x14ac:dyDescent="0.2">
      <c r="A139" s="94">
        <v>9.19</v>
      </c>
      <c r="B139" s="110" t="s">
        <v>230</v>
      </c>
      <c r="C139" s="64" t="s">
        <v>231</v>
      </c>
      <c r="D139" s="63" t="s">
        <v>33</v>
      </c>
      <c r="E139" s="77">
        <v>14</v>
      </c>
      <c r="F139" s="75"/>
      <c r="G139" s="78">
        <v>7252.1</v>
      </c>
      <c r="H139" s="107">
        <f t="shared" si="1114"/>
        <v>101529.4</v>
      </c>
      <c r="I139" s="79">
        <f t="shared" si="1159"/>
        <v>0</v>
      </c>
      <c r="J139" s="96">
        <f t="shared" si="1160"/>
        <v>0</v>
      </c>
      <c r="K139" s="79">
        <f t="shared" si="897"/>
        <v>14</v>
      </c>
      <c r="L139" s="79">
        <f t="shared" si="820"/>
        <v>0</v>
      </c>
      <c r="M139" s="96">
        <f t="shared" si="821"/>
        <v>0</v>
      </c>
      <c r="N139" s="79">
        <f t="shared" si="1121"/>
        <v>14</v>
      </c>
      <c r="O139" s="96">
        <f t="shared" si="1122"/>
        <v>101529.4</v>
      </c>
      <c r="P139" s="101"/>
      <c r="Q139" s="96">
        <f t="shared" si="1123"/>
        <v>0</v>
      </c>
      <c r="R139" s="79"/>
      <c r="S139" s="96">
        <f t="shared" si="1124"/>
        <v>0</v>
      </c>
      <c r="T139" s="79"/>
      <c r="U139" s="102">
        <f t="shared" si="1125"/>
        <v>0</v>
      </c>
      <c r="V139" s="101"/>
      <c r="W139" s="79">
        <f t="shared" si="1115"/>
        <v>0</v>
      </c>
      <c r="X139" s="60"/>
      <c r="Y139" s="79">
        <f t="shared" si="1116"/>
        <v>0</v>
      </c>
      <c r="Z139" s="60"/>
      <c r="AA139" s="79">
        <f t="shared" si="1117"/>
        <v>0</v>
      </c>
      <c r="AB139" s="60"/>
      <c r="AC139" s="23">
        <f t="shared" si="1118"/>
        <v>0</v>
      </c>
      <c r="AD139" s="60"/>
      <c r="AE139" s="23">
        <f t="shared" si="1119"/>
        <v>0</v>
      </c>
      <c r="AF139" s="60"/>
      <c r="AG139" s="23">
        <f t="shared" si="1120"/>
        <v>0</v>
      </c>
      <c r="AH139" s="60"/>
      <c r="AI139" s="23">
        <f t="shared" si="1161"/>
        <v>0</v>
      </c>
      <c r="AJ139" s="60"/>
      <c r="AK139" s="23">
        <f t="shared" si="1162"/>
        <v>0</v>
      </c>
      <c r="AL139" s="60"/>
      <c r="AM139" s="23">
        <f t="shared" si="1163"/>
        <v>0</v>
      </c>
      <c r="AN139" s="60"/>
      <c r="AO139" s="23">
        <f t="shared" si="1164"/>
        <v>0</v>
      </c>
      <c r="AP139" s="60"/>
      <c r="AQ139" s="23">
        <f t="shared" si="1165"/>
        <v>0</v>
      </c>
      <c r="AR139" s="60"/>
      <c r="AS139" s="23">
        <f t="shared" si="1166"/>
        <v>0</v>
      </c>
      <c r="AT139" s="60"/>
      <c r="AU139" s="23">
        <f t="shared" si="1167"/>
        <v>0</v>
      </c>
      <c r="AV139" s="60"/>
      <c r="AW139" s="23">
        <f t="shared" si="1168"/>
        <v>0</v>
      </c>
      <c r="AX139" s="60"/>
      <c r="AY139" s="23">
        <f t="shared" si="1169"/>
        <v>0</v>
      </c>
      <c r="BA139" s="23">
        <f t="shared" si="1170"/>
        <v>0</v>
      </c>
      <c r="BC139" s="23">
        <f t="shared" si="1171"/>
        <v>0</v>
      </c>
      <c r="BE139" s="23">
        <f t="shared" si="1172"/>
        <v>0</v>
      </c>
      <c r="BG139" s="23">
        <f>ROUND(BF139*G139,2)</f>
        <v>0</v>
      </c>
      <c r="BI139" s="23">
        <f>ROUND(BH139*G139,2)</f>
        <v>0</v>
      </c>
      <c r="BK139" s="23">
        <f>ROUND(BJ139*G139,2)</f>
        <v>0</v>
      </c>
      <c r="BM139" s="23">
        <f t="shared" si="1173"/>
        <v>0</v>
      </c>
      <c r="BO139" s="23">
        <f t="shared" si="1174"/>
        <v>0</v>
      </c>
      <c r="BQ139" s="23">
        <f t="shared" si="1175"/>
        <v>0</v>
      </c>
      <c r="BS139" s="23">
        <f t="shared" si="1176"/>
        <v>0</v>
      </c>
      <c r="BU139" s="23">
        <f t="shared" si="1177"/>
        <v>0</v>
      </c>
      <c r="BW139" s="23">
        <f t="shared" si="1178"/>
        <v>0</v>
      </c>
      <c r="BY139" s="23">
        <f t="shared" si="1179"/>
        <v>0</v>
      </c>
      <c r="CA139" s="23">
        <f t="shared" si="1180"/>
        <v>0</v>
      </c>
      <c r="CC139" s="23">
        <f t="shared" si="1181"/>
        <v>0</v>
      </c>
    </row>
    <row r="140" spans="1:81" s="61" customFormat="1" ht="16.5" x14ac:dyDescent="0.2">
      <c r="A140" s="132"/>
      <c r="B140" s="132"/>
      <c r="C140" s="133"/>
      <c r="D140" s="134"/>
      <c r="E140" s="79"/>
      <c r="F140" s="10"/>
      <c r="G140" s="135"/>
      <c r="H140" s="136">
        <f>SUM(H138:H139)</f>
        <v>133624.95999999999</v>
      </c>
      <c r="I140" s="79"/>
      <c r="J140" s="136">
        <f>SUM(J138:J139)</f>
        <v>0</v>
      </c>
      <c r="K140" s="79"/>
      <c r="L140" s="79"/>
      <c r="M140" s="136">
        <f>SUM(M138:M139)</f>
        <v>0</v>
      </c>
      <c r="N140" s="79"/>
      <c r="O140" s="136">
        <f>SUM(O138:O139)</f>
        <v>133624.95999999999</v>
      </c>
      <c r="P140" s="79"/>
      <c r="Q140" s="136">
        <f t="shared" ref="Q140" si="1182">SUM(Q138:Q139)</f>
        <v>0</v>
      </c>
      <c r="R140" s="79"/>
      <c r="S140" s="136">
        <f t="shared" ref="S140" si="1183">SUM(S138:S139)</f>
        <v>0</v>
      </c>
      <c r="T140" s="79"/>
      <c r="U140" s="136">
        <f t="shared" ref="U140" si="1184">SUM(U138:U139)</f>
        <v>0</v>
      </c>
      <c r="V140" s="79"/>
      <c r="W140" s="136">
        <f t="shared" ref="W140" si="1185">SUM(W138:W139)</f>
        <v>0</v>
      </c>
      <c r="X140" s="79"/>
      <c r="Y140" s="136">
        <f t="shared" ref="Y140" si="1186">SUM(Y138:Y139)</f>
        <v>0</v>
      </c>
      <c r="Z140" s="79"/>
      <c r="AA140" s="136">
        <f t="shared" ref="AA140" si="1187">SUM(AA138:AA139)</f>
        <v>0</v>
      </c>
      <c r="AB140" s="79"/>
      <c r="AC140" s="136">
        <f t="shared" ref="AC140" si="1188">SUM(AC138:AC139)</f>
        <v>0</v>
      </c>
      <c r="AD140" s="79"/>
      <c r="AE140" s="136">
        <f t="shared" ref="AE140" si="1189">SUM(AE138:AE139)</f>
        <v>0</v>
      </c>
      <c r="AF140" s="79"/>
      <c r="AG140" s="136">
        <f t="shared" ref="AG140" si="1190">SUM(AG138:AG139)</f>
        <v>0</v>
      </c>
      <c r="AH140" s="79"/>
      <c r="AI140" s="136">
        <f t="shared" ref="AI140" si="1191">SUM(AI138:AI139)</f>
        <v>0</v>
      </c>
      <c r="AJ140" s="79"/>
      <c r="AK140" s="136">
        <f t="shared" ref="AK140" si="1192">SUM(AK138:AK139)</f>
        <v>0</v>
      </c>
      <c r="AL140" s="79"/>
      <c r="AM140" s="136">
        <f t="shared" ref="AM140" si="1193">SUM(AM138:AM139)</f>
        <v>0</v>
      </c>
      <c r="AN140" s="79"/>
      <c r="AO140" s="136">
        <f t="shared" ref="AO140" si="1194">SUM(AO138:AO139)</f>
        <v>0</v>
      </c>
      <c r="AP140" s="79"/>
      <c r="AQ140" s="136">
        <f t="shared" ref="AQ140" si="1195">SUM(AQ138:AQ139)</f>
        <v>0</v>
      </c>
      <c r="AR140" s="79"/>
      <c r="AS140" s="136">
        <f t="shared" ref="AS140" si="1196">SUM(AS138:AS139)</f>
        <v>0</v>
      </c>
      <c r="AT140" s="79"/>
      <c r="AU140" s="136">
        <f t="shared" ref="AU140" si="1197">SUM(AU138:AU139)</f>
        <v>0</v>
      </c>
      <c r="AV140" s="79"/>
      <c r="AW140" s="136">
        <f t="shared" ref="AW140" si="1198">SUM(AW138:AW139)</f>
        <v>0</v>
      </c>
      <c r="AX140" s="79"/>
      <c r="AY140" s="136">
        <f t="shared" ref="AY140" si="1199">SUM(AY138:AY139)</f>
        <v>0</v>
      </c>
      <c r="BA140" s="136">
        <f t="shared" ref="BA140" si="1200">SUM(BA138:BA139)</f>
        <v>0</v>
      </c>
      <c r="BC140" s="136">
        <f t="shared" ref="BC140" si="1201">SUM(BC138:BC139)</f>
        <v>0</v>
      </c>
      <c r="BE140" s="136">
        <f t="shared" ref="BE140" si="1202">SUM(BE138:BE139)</f>
        <v>0</v>
      </c>
      <c r="BG140" s="136">
        <f t="shared" ref="BG140" si="1203">SUM(BG138:BG139)</f>
        <v>0</v>
      </c>
      <c r="BI140" s="136">
        <f t="shared" ref="BI140" si="1204">SUM(BI138:BI139)</f>
        <v>0</v>
      </c>
      <c r="BK140" s="136">
        <f t="shared" ref="BK140" si="1205">SUM(BK138:BK139)</f>
        <v>0</v>
      </c>
      <c r="BM140" s="136">
        <f t="shared" ref="BM140" si="1206">SUM(BM138:BM139)</f>
        <v>0</v>
      </c>
      <c r="BO140" s="136">
        <f t="shared" ref="BO140" si="1207">SUM(BO138:BO139)</f>
        <v>0</v>
      </c>
      <c r="BQ140" s="136">
        <f t="shared" ref="BQ140" si="1208">SUM(BQ138:BQ139)</f>
        <v>0</v>
      </c>
      <c r="BS140" s="136">
        <f t="shared" ref="BS140" si="1209">SUM(BS138:BS139)</f>
        <v>0</v>
      </c>
      <c r="BU140" s="136">
        <f t="shared" ref="BU140" si="1210">SUM(BU138:BU139)</f>
        <v>0</v>
      </c>
      <c r="BW140" s="136">
        <f t="shared" ref="BW140" si="1211">SUM(BW138:BW139)</f>
        <v>0</v>
      </c>
      <c r="BY140" s="136">
        <f t="shared" ref="BY140" si="1212">SUM(BY138:BY139)</f>
        <v>0</v>
      </c>
      <c r="CA140" s="136">
        <f t="shared" ref="CA140" si="1213">SUM(CA138:CA139)</f>
        <v>0</v>
      </c>
      <c r="CC140" s="136">
        <f t="shared" ref="CC140" si="1214">SUM(CC138:CC139)</f>
        <v>0</v>
      </c>
    </row>
    <row r="141" spans="1:81" s="62" customFormat="1" ht="13.5" x14ac:dyDescent="0.25">
      <c r="A141" s="69"/>
      <c r="B141" s="69"/>
      <c r="C141" s="70"/>
      <c r="D141" s="69"/>
      <c r="E141" s="71"/>
      <c r="F141" s="67"/>
      <c r="G141" s="68"/>
      <c r="H141" s="72">
        <f>H136+H140</f>
        <v>570506.69999999995</v>
      </c>
      <c r="I141" s="73"/>
      <c r="J141" s="72">
        <f>J136+J140</f>
        <v>0</v>
      </c>
      <c r="K141" s="73"/>
      <c r="L141" s="73"/>
      <c r="M141" s="72">
        <f>M136+M140</f>
        <v>0</v>
      </c>
      <c r="N141" s="73"/>
      <c r="O141" s="72">
        <f>O136+O140</f>
        <v>570506.69999999995</v>
      </c>
      <c r="P141" s="73"/>
      <c r="Q141" s="72">
        <f>Q136+Q140</f>
        <v>0</v>
      </c>
      <c r="R141" s="73"/>
      <c r="S141" s="72">
        <f>S136+S140</f>
        <v>0</v>
      </c>
      <c r="T141" s="73"/>
      <c r="U141" s="72">
        <f>U136+U140</f>
        <v>0</v>
      </c>
      <c r="V141" s="73"/>
      <c r="W141" s="72">
        <f>W136+W140</f>
        <v>0</v>
      </c>
      <c r="X141" s="73"/>
      <c r="Y141" s="72">
        <f>Y136+Y140</f>
        <v>0</v>
      </c>
      <c r="Z141" s="73"/>
      <c r="AA141" s="72">
        <f>AA136+AA140</f>
        <v>0</v>
      </c>
      <c r="AB141" s="73"/>
      <c r="AC141" s="72">
        <f>AC136+AC140</f>
        <v>0</v>
      </c>
      <c r="AD141" s="73"/>
      <c r="AE141" s="72">
        <f>AE136+AE140</f>
        <v>0</v>
      </c>
      <c r="AF141" s="73"/>
      <c r="AG141" s="72">
        <f>AG136+AG140</f>
        <v>0</v>
      </c>
      <c r="AH141" s="73"/>
      <c r="AI141" s="72">
        <f>AI136+AI140</f>
        <v>0</v>
      </c>
      <c r="AJ141" s="73"/>
      <c r="AK141" s="72">
        <f>AK136+AK140</f>
        <v>0</v>
      </c>
      <c r="AL141" s="73"/>
      <c r="AM141" s="72">
        <f>AM136+AM140</f>
        <v>0</v>
      </c>
      <c r="AN141" s="73"/>
      <c r="AO141" s="72">
        <f>AO136+AO140</f>
        <v>0</v>
      </c>
      <c r="AP141" s="73"/>
      <c r="AQ141" s="72">
        <f>AQ136+AQ140</f>
        <v>0</v>
      </c>
      <c r="AR141" s="73"/>
      <c r="AS141" s="72">
        <f>AS136+AS140</f>
        <v>0</v>
      </c>
      <c r="AT141" s="73"/>
      <c r="AU141" s="72">
        <f>AU136+AU140</f>
        <v>0</v>
      </c>
      <c r="AV141" s="73"/>
      <c r="AW141" s="72">
        <f>AW136+AW140</f>
        <v>0</v>
      </c>
      <c r="AX141" s="73"/>
      <c r="AY141" s="72">
        <f>AY136+AY140</f>
        <v>0</v>
      </c>
      <c r="BA141" s="72">
        <f>BA136+BA140</f>
        <v>0</v>
      </c>
      <c r="BC141" s="72">
        <f>BC136+BC140</f>
        <v>0</v>
      </c>
      <c r="BE141" s="72">
        <f>BE136+BE140</f>
        <v>0</v>
      </c>
      <c r="BG141" s="72">
        <f>BG136+BG140</f>
        <v>0</v>
      </c>
      <c r="BI141" s="72">
        <f>BI136+BI140</f>
        <v>0</v>
      </c>
      <c r="BK141" s="72">
        <f>BK136+BK140</f>
        <v>0</v>
      </c>
      <c r="BM141" s="72">
        <f>BM136+BM140</f>
        <v>0</v>
      </c>
      <c r="BO141" s="72">
        <f>BO136+BO140</f>
        <v>0</v>
      </c>
      <c r="BQ141" s="72">
        <f>BQ136+BQ140</f>
        <v>0</v>
      </c>
      <c r="BS141" s="72">
        <f>BS136+BS140</f>
        <v>0</v>
      </c>
      <c r="BU141" s="72">
        <f>BU136+BU140</f>
        <v>0</v>
      </c>
      <c r="BW141" s="72">
        <f>BW136+BW140</f>
        <v>0</v>
      </c>
      <c r="BY141" s="72">
        <f>BY136+BY140</f>
        <v>0</v>
      </c>
      <c r="CA141" s="72">
        <f>CA136+CA140</f>
        <v>0</v>
      </c>
      <c r="CC141" s="72">
        <f>CC136+CC140</f>
        <v>0</v>
      </c>
    </row>
    <row r="142" spans="1:81" s="61" customFormat="1" ht="16.5" x14ac:dyDescent="0.2">
      <c r="A142" s="111"/>
      <c r="B142" s="112"/>
      <c r="C142" s="113" t="s">
        <v>233</v>
      </c>
      <c r="D142" s="119"/>
      <c r="E142" s="115"/>
      <c r="F142" s="120"/>
      <c r="G142" s="117"/>
      <c r="H142" s="118"/>
      <c r="I142" s="79"/>
      <c r="J142" s="96"/>
      <c r="K142" s="79"/>
      <c r="L142" s="79"/>
      <c r="M142" s="96"/>
      <c r="N142" s="79"/>
      <c r="O142" s="96"/>
      <c r="P142" s="101"/>
      <c r="Q142" s="96"/>
      <c r="R142" s="79"/>
      <c r="S142" s="96"/>
      <c r="T142" s="79"/>
      <c r="U142" s="102"/>
      <c r="V142" s="101"/>
      <c r="W142" s="79"/>
      <c r="X142" s="60"/>
      <c r="Y142" s="79"/>
      <c r="Z142" s="60"/>
      <c r="AA142" s="79"/>
      <c r="AB142" s="60"/>
      <c r="AC142" s="23"/>
      <c r="AD142" s="60"/>
      <c r="AE142" s="23"/>
      <c r="AF142" s="60"/>
      <c r="AG142" s="23"/>
      <c r="AH142" s="60"/>
      <c r="AI142" s="23"/>
      <c r="AJ142" s="60"/>
      <c r="AK142" s="23"/>
      <c r="AL142" s="60"/>
      <c r="AM142" s="23"/>
      <c r="AN142" s="60"/>
      <c r="AO142" s="23"/>
      <c r="AP142" s="60"/>
      <c r="AQ142" s="23"/>
      <c r="AR142" s="60"/>
      <c r="AS142" s="23"/>
      <c r="AT142" s="60"/>
      <c r="AU142" s="23"/>
      <c r="AV142" s="60"/>
      <c r="AW142" s="23"/>
      <c r="AX142" s="60"/>
      <c r="AY142" s="23"/>
    </row>
    <row r="143" spans="1:81" s="61" customFormat="1" ht="33" x14ac:dyDescent="0.2">
      <c r="A143" s="94"/>
      <c r="B143" s="110" t="s">
        <v>238</v>
      </c>
      <c r="C143" s="64" t="s">
        <v>235</v>
      </c>
      <c r="D143" s="63" t="s">
        <v>241</v>
      </c>
      <c r="E143" s="77">
        <v>0</v>
      </c>
      <c r="F143" s="75"/>
      <c r="G143" s="78">
        <v>175.68</v>
      </c>
      <c r="H143" s="107">
        <f t="shared" ref="H143:H147" si="1215">ROUND(E143*G143,2)</f>
        <v>0</v>
      </c>
      <c r="I143" s="79">
        <f t="shared" ref="I143:I165" si="1216">P143+R143+T143+V143+X143+Z143+AB143+AD143+AF143+AH143+AJ143+AL143+AN143+AP143+AR143+AT143+AV143+AX143+AZ143+BB143+BD143+BF143+BH143+BJ143+BL143+BN143+BP143+BR143+BT143+BV143+BX143+BZ143+CB143</f>
        <v>327</v>
      </c>
      <c r="J143" s="96">
        <f t="shared" ref="J143:J165" si="1217">ROUND(Q143+S143+U143+W143+Y143+AA143+AC143+AE143+AG143+AI143+AK143+AM143+AO143+AQ143+AS143+AU143+AW143+AY143+BG143+BI143+BK143,2)+BM143+BO143+BQ143+BS143+BU143+BW143+BY143+CA143+CC143+BA143+BC143+BE143</f>
        <v>57447.360000000001</v>
      </c>
      <c r="K143" s="79">
        <f t="shared" ref="K143:K147" si="1218">+E143-I143</f>
        <v>-327</v>
      </c>
      <c r="L143" s="79">
        <f t="shared" ref="L143:L147" si="1219">I143</f>
        <v>327</v>
      </c>
      <c r="M143" s="96">
        <f t="shared" ref="M143:M147" si="1220">J143</f>
        <v>57447.360000000001</v>
      </c>
      <c r="N143" s="79">
        <f t="shared" ref="N143:N147" si="1221">E143-I143</f>
        <v>-327</v>
      </c>
      <c r="O143" s="96">
        <f t="shared" ref="O143:O147" si="1222">H143-J143</f>
        <v>-57447.360000000001</v>
      </c>
      <c r="P143" s="101"/>
      <c r="Q143" s="96">
        <f t="shared" ref="Q143:Q147" si="1223">ROUND(P143*G143,2)</f>
        <v>0</v>
      </c>
      <c r="R143" s="79"/>
      <c r="S143" s="96">
        <f t="shared" ref="S143:S147" si="1224">ROUND(R143*G143,2)</f>
        <v>0</v>
      </c>
      <c r="T143" s="79"/>
      <c r="U143" s="102">
        <f t="shared" ref="U143:U147" si="1225">ROUND(T143*G143,2)</f>
        <v>0</v>
      </c>
      <c r="V143" s="101"/>
      <c r="W143" s="79">
        <f t="shared" ref="W143:W147" si="1226">ROUND(V143*G143,2)</f>
        <v>0</v>
      </c>
      <c r="X143" s="60"/>
      <c r="Y143" s="79">
        <f t="shared" ref="Y143:Y147" si="1227">ROUND(X143*G143,2)</f>
        <v>0</v>
      </c>
      <c r="Z143" s="60"/>
      <c r="AA143" s="79">
        <f t="shared" ref="AA143:AA147" si="1228">ROUND(Z143*G143,2)</f>
        <v>0</v>
      </c>
      <c r="AB143" s="60"/>
      <c r="AC143" s="23">
        <f t="shared" ref="AC143:AC147" si="1229">ROUND(AB143*G143,2)</f>
        <v>0</v>
      </c>
      <c r="AD143" s="60"/>
      <c r="AE143" s="23">
        <f t="shared" ref="AE143:AE147" si="1230">ROUND(AD143*G143,2)</f>
        <v>0</v>
      </c>
      <c r="AF143" s="60"/>
      <c r="AG143" s="23">
        <f t="shared" ref="AG143:AG147" si="1231">ROUND(AF143*G143,2)</f>
        <v>0</v>
      </c>
      <c r="AH143" s="60"/>
      <c r="AI143" s="23">
        <f t="shared" ref="AI143:AI147" si="1232">ROUND(AH143*G143,2)</f>
        <v>0</v>
      </c>
      <c r="AJ143" s="60"/>
      <c r="AK143" s="23">
        <f t="shared" ref="AK143:AK147" si="1233">ROUND(AJ143*G143,2)</f>
        <v>0</v>
      </c>
      <c r="AL143" s="60"/>
      <c r="AM143" s="23">
        <f t="shared" ref="AM143:AM147" si="1234">ROUND(AL143*G143,2)</f>
        <v>0</v>
      </c>
      <c r="AN143" s="60"/>
      <c r="AO143" s="23">
        <f t="shared" ref="AO143:AO147" si="1235">ROUND(AN143*G143,2)</f>
        <v>0</v>
      </c>
      <c r="AP143" s="60"/>
      <c r="AQ143" s="23">
        <f t="shared" ref="AQ143:AQ147" si="1236">ROUND(AP143*G143,2)</f>
        <v>0</v>
      </c>
      <c r="AR143" s="60">
        <v>193</v>
      </c>
      <c r="AS143" s="23">
        <f t="shared" ref="AS143:AS147" si="1237">ROUND(AR143*G143,2)</f>
        <v>33906.239999999998</v>
      </c>
      <c r="AT143" s="60"/>
      <c r="AU143" s="23">
        <f t="shared" ref="AU143:AU148" si="1238">ROUND(AT143*G143,2)</f>
        <v>0</v>
      </c>
      <c r="AV143" s="60"/>
      <c r="AW143" s="23">
        <f t="shared" ref="AW143:AW148" si="1239">ROUND(AV143*G143,2)</f>
        <v>0</v>
      </c>
      <c r="AX143" s="60"/>
      <c r="AY143" s="23">
        <f t="shared" ref="AY143:AY148" si="1240">ROUND(AX143*G143,2)</f>
        <v>0</v>
      </c>
      <c r="BA143" s="23">
        <f t="shared" ref="BA143:BA148" si="1241">ROUND(AZ143*G143,2)</f>
        <v>0</v>
      </c>
      <c r="BC143" s="23">
        <f t="shared" ref="BC143:BC148" si="1242">ROUND(BB143*G143,2)</f>
        <v>0</v>
      </c>
      <c r="BE143" s="23">
        <f t="shared" ref="BE143:BE148" si="1243">ROUND(BD143*G143,2)</f>
        <v>0</v>
      </c>
      <c r="BG143" s="23">
        <f t="shared" ref="BG143:BG153" si="1244">ROUND(BF143*G143,2)</f>
        <v>0</v>
      </c>
      <c r="BI143" s="23">
        <f t="shared" ref="BI143:BI153" si="1245">ROUND(BH143*G143,2)</f>
        <v>0</v>
      </c>
      <c r="BJ143" s="61">
        <v>134</v>
      </c>
      <c r="BK143" s="23">
        <f t="shared" ref="BK143:BK148" si="1246">ROUND(BJ143*G143,2)</f>
        <v>23541.119999999999</v>
      </c>
      <c r="BM143" s="23">
        <f t="shared" ref="BM143:BM153" si="1247">ROUND(BL143*G143,2)</f>
        <v>0</v>
      </c>
      <c r="BO143" s="23">
        <f t="shared" ref="BO143:BO153" si="1248">ROUND(BN143*G143,2)</f>
        <v>0</v>
      </c>
      <c r="BQ143" s="23">
        <f t="shared" ref="BQ143:BQ153" si="1249">ROUND(BP143*G143,2)</f>
        <v>0</v>
      </c>
      <c r="BS143" s="23">
        <f t="shared" ref="BS143:BS153" si="1250">ROUND(BR143*G143,2)</f>
        <v>0</v>
      </c>
      <c r="BU143" s="23">
        <f t="shared" ref="BU143:BU153" si="1251">ROUND(BT143*G143,2)</f>
        <v>0</v>
      </c>
      <c r="BW143" s="23">
        <f t="shared" ref="BW143:BW153" si="1252">ROUND(BV143*G143,2)</f>
        <v>0</v>
      </c>
      <c r="BY143" s="23">
        <f t="shared" ref="BY143:BY153" si="1253">ROUND(BX143*G143,2)</f>
        <v>0</v>
      </c>
      <c r="CA143" s="23">
        <f t="shared" ref="CA143:CA153" si="1254">ROUND(BZ143*G143,2)</f>
        <v>0</v>
      </c>
      <c r="CC143" s="23">
        <f t="shared" ref="CC143:CC153" si="1255">ROUND(CB143*G143,2)</f>
        <v>0</v>
      </c>
    </row>
    <row r="144" spans="1:81" s="61" customFormat="1" ht="33" x14ac:dyDescent="0.2">
      <c r="A144" s="94"/>
      <c r="B144" s="110" t="s">
        <v>239</v>
      </c>
      <c r="C144" s="64" t="s">
        <v>236</v>
      </c>
      <c r="D144" s="63" t="s">
        <v>241</v>
      </c>
      <c r="E144" s="77">
        <v>0</v>
      </c>
      <c r="F144" s="75"/>
      <c r="G144" s="78">
        <v>129.91</v>
      </c>
      <c r="H144" s="107">
        <f t="shared" si="1215"/>
        <v>0</v>
      </c>
      <c r="I144" s="79">
        <f t="shared" si="1216"/>
        <v>15</v>
      </c>
      <c r="J144" s="96">
        <f t="shared" si="1217"/>
        <v>1948.65</v>
      </c>
      <c r="K144" s="79">
        <f t="shared" si="1218"/>
        <v>-15</v>
      </c>
      <c r="L144" s="79">
        <f t="shared" si="1219"/>
        <v>15</v>
      </c>
      <c r="M144" s="96">
        <f t="shared" si="1220"/>
        <v>1948.65</v>
      </c>
      <c r="N144" s="79">
        <f t="shared" si="1221"/>
        <v>-15</v>
      </c>
      <c r="O144" s="96">
        <f t="shared" si="1222"/>
        <v>-1948.65</v>
      </c>
      <c r="P144" s="101"/>
      <c r="Q144" s="96">
        <f t="shared" si="1223"/>
        <v>0</v>
      </c>
      <c r="R144" s="79"/>
      <c r="S144" s="96">
        <f t="shared" si="1224"/>
        <v>0</v>
      </c>
      <c r="T144" s="79"/>
      <c r="U144" s="102">
        <f t="shared" si="1225"/>
        <v>0</v>
      </c>
      <c r="V144" s="101"/>
      <c r="W144" s="79">
        <f t="shared" si="1226"/>
        <v>0</v>
      </c>
      <c r="X144" s="60"/>
      <c r="Y144" s="79">
        <f t="shared" si="1227"/>
        <v>0</v>
      </c>
      <c r="Z144" s="60"/>
      <c r="AA144" s="79">
        <f t="shared" si="1228"/>
        <v>0</v>
      </c>
      <c r="AB144" s="60"/>
      <c r="AC144" s="23">
        <f t="shared" si="1229"/>
        <v>0</v>
      </c>
      <c r="AD144" s="60"/>
      <c r="AE144" s="23">
        <f t="shared" si="1230"/>
        <v>0</v>
      </c>
      <c r="AF144" s="60"/>
      <c r="AG144" s="23">
        <f t="shared" si="1231"/>
        <v>0</v>
      </c>
      <c r="AH144" s="60"/>
      <c r="AI144" s="23">
        <f t="shared" si="1232"/>
        <v>0</v>
      </c>
      <c r="AJ144" s="60"/>
      <c r="AK144" s="23">
        <f t="shared" si="1233"/>
        <v>0</v>
      </c>
      <c r="AL144" s="60"/>
      <c r="AM144" s="23">
        <f t="shared" si="1234"/>
        <v>0</v>
      </c>
      <c r="AN144" s="60"/>
      <c r="AO144" s="23">
        <f t="shared" si="1235"/>
        <v>0</v>
      </c>
      <c r="AP144" s="60"/>
      <c r="AQ144" s="23">
        <f t="shared" si="1236"/>
        <v>0</v>
      </c>
      <c r="AR144" s="60">
        <v>15</v>
      </c>
      <c r="AS144" s="23">
        <f t="shared" si="1237"/>
        <v>1948.65</v>
      </c>
      <c r="AT144" s="60"/>
      <c r="AU144" s="23">
        <f t="shared" si="1238"/>
        <v>0</v>
      </c>
      <c r="AV144" s="60"/>
      <c r="AW144" s="23">
        <f t="shared" si="1239"/>
        <v>0</v>
      </c>
      <c r="AX144" s="60"/>
      <c r="AY144" s="23">
        <f t="shared" si="1240"/>
        <v>0</v>
      </c>
      <c r="BA144" s="23">
        <f t="shared" si="1241"/>
        <v>0</v>
      </c>
      <c r="BC144" s="23">
        <f t="shared" si="1242"/>
        <v>0</v>
      </c>
      <c r="BE144" s="23">
        <f t="shared" si="1243"/>
        <v>0</v>
      </c>
      <c r="BG144" s="23">
        <f t="shared" si="1244"/>
        <v>0</v>
      </c>
      <c r="BI144" s="23">
        <f t="shared" si="1245"/>
        <v>0</v>
      </c>
      <c r="BK144" s="23">
        <f t="shared" si="1246"/>
        <v>0</v>
      </c>
      <c r="BM144" s="23">
        <f t="shared" si="1247"/>
        <v>0</v>
      </c>
      <c r="BO144" s="23">
        <f t="shared" si="1248"/>
        <v>0</v>
      </c>
      <c r="BQ144" s="23">
        <f t="shared" si="1249"/>
        <v>0</v>
      </c>
      <c r="BS144" s="23">
        <f t="shared" si="1250"/>
        <v>0</v>
      </c>
      <c r="BU144" s="23">
        <f t="shared" si="1251"/>
        <v>0</v>
      </c>
      <c r="BW144" s="23">
        <f t="shared" si="1252"/>
        <v>0</v>
      </c>
      <c r="BY144" s="23">
        <f t="shared" si="1253"/>
        <v>0</v>
      </c>
      <c r="CA144" s="23">
        <f t="shared" si="1254"/>
        <v>0</v>
      </c>
      <c r="CC144" s="23">
        <f t="shared" si="1255"/>
        <v>0</v>
      </c>
    </row>
    <row r="145" spans="1:81" s="61" customFormat="1" ht="51.75" customHeight="1" x14ac:dyDescent="0.2">
      <c r="A145" s="94"/>
      <c r="B145" s="110" t="s">
        <v>240</v>
      </c>
      <c r="C145" s="64" t="s">
        <v>237</v>
      </c>
      <c r="D145" s="63" t="s">
        <v>29</v>
      </c>
      <c r="E145" s="77">
        <v>0</v>
      </c>
      <c r="F145" s="75"/>
      <c r="G145" s="78">
        <v>431.89</v>
      </c>
      <c r="H145" s="107">
        <f t="shared" ref="H145:H146" si="1256">ROUND(E145*G145,2)</f>
        <v>0</v>
      </c>
      <c r="I145" s="79">
        <f t="shared" si="1216"/>
        <v>371.87</v>
      </c>
      <c r="J145" s="96">
        <f t="shared" si="1217"/>
        <v>160606.94</v>
      </c>
      <c r="K145" s="79">
        <f t="shared" ref="K145:K146" si="1257">+E145-I145</f>
        <v>-371.87</v>
      </c>
      <c r="L145" s="79">
        <f t="shared" ref="L145:L146" si="1258">I145</f>
        <v>371.87</v>
      </c>
      <c r="M145" s="96">
        <f t="shared" ref="M145:M146" si="1259">J145</f>
        <v>160606.94</v>
      </c>
      <c r="N145" s="79">
        <f t="shared" ref="N145:N146" si="1260">E145-I145</f>
        <v>-371.87</v>
      </c>
      <c r="O145" s="96">
        <f t="shared" ref="O145:O146" si="1261">H145-J145</f>
        <v>-160606.94</v>
      </c>
      <c r="P145" s="101"/>
      <c r="Q145" s="96">
        <f t="shared" ref="Q145:Q146" si="1262">ROUND(P145*G145,2)</f>
        <v>0</v>
      </c>
      <c r="R145" s="79"/>
      <c r="S145" s="96">
        <f t="shared" ref="S145:S146" si="1263">ROUND(R145*G145,2)</f>
        <v>0</v>
      </c>
      <c r="T145" s="79"/>
      <c r="U145" s="102">
        <f t="shared" ref="U145:U146" si="1264">ROUND(T145*G145,2)</f>
        <v>0</v>
      </c>
      <c r="V145" s="101"/>
      <c r="W145" s="79">
        <f t="shared" ref="W145:W146" si="1265">ROUND(V145*G145,2)</f>
        <v>0</v>
      </c>
      <c r="X145" s="60"/>
      <c r="Y145" s="79">
        <f t="shared" ref="Y145:Y146" si="1266">ROUND(X145*G145,2)</f>
        <v>0</v>
      </c>
      <c r="Z145" s="60"/>
      <c r="AA145" s="79">
        <f t="shared" ref="AA145:AA146" si="1267">ROUND(Z145*G145,2)</f>
        <v>0</v>
      </c>
      <c r="AB145" s="60"/>
      <c r="AC145" s="23">
        <f t="shared" ref="AC145:AC146" si="1268">ROUND(AB145*G145,2)</f>
        <v>0</v>
      </c>
      <c r="AD145" s="60"/>
      <c r="AE145" s="23">
        <f t="shared" ref="AE145:AE146" si="1269">ROUND(AD145*G145,2)</f>
        <v>0</v>
      </c>
      <c r="AF145" s="60"/>
      <c r="AG145" s="23">
        <f t="shared" ref="AG145:AG146" si="1270">ROUND(AF145*G145,2)</f>
        <v>0</v>
      </c>
      <c r="AH145" s="60"/>
      <c r="AI145" s="23">
        <f t="shared" ref="AI145:AI146" si="1271">ROUND(AH145*G145,2)</f>
        <v>0</v>
      </c>
      <c r="AJ145" s="60"/>
      <c r="AK145" s="23">
        <f t="shared" ref="AK145:AK146" si="1272">ROUND(AJ145*G145,2)</f>
        <v>0</v>
      </c>
      <c r="AL145" s="60"/>
      <c r="AM145" s="23">
        <f t="shared" ref="AM145:AM146" si="1273">ROUND(AL145*G145,2)</f>
        <v>0</v>
      </c>
      <c r="AN145" s="60"/>
      <c r="AO145" s="23">
        <f t="shared" ref="AO145:AO146" si="1274">ROUND(AN145*G145,2)</f>
        <v>0</v>
      </c>
      <c r="AP145" s="60"/>
      <c r="AQ145" s="23">
        <f t="shared" ref="AQ145:AQ146" si="1275">ROUND(AP145*G145,2)</f>
        <v>0</v>
      </c>
      <c r="AR145" s="60">
        <v>166.22</v>
      </c>
      <c r="AS145" s="23">
        <f t="shared" ref="AS145:AS146" si="1276">ROUND(AR145*G145,2)</f>
        <v>71788.759999999995</v>
      </c>
      <c r="AT145" s="60"/>
      <c r="AU145" s="23">
        <f t="shared" si="1238"/>
        <v>0</v>
      </c>
      <c r="AV145" s="60"/>
      <c r="AW145" s="23">
        <f t="shared" si="1239"/>
        <v>0</v>
      </c>
      <c r="AX145" s="60">
        <v>75</v>
      </c>
      <c r="AY145" s="23">
        <f t="shared" si="1240"/>
        <v>32391.75</v>
      </c>
      <c r="BA145" s="23">
        <f t="shared" si="1241"/>
        <v>0</v>
      </c>
      <c r="BC145" s="23">
        <f t="shared" si="1242"/>
        <v>0</v>
      </c>
      <c r="BE145" s="23">
        <f t="shared" si="1243"/>
        <v>0</v>
      </c>
      <c r="BG145" s="23">
        <f t="shared" si="1244"/>
        <v>0</v>
      </c>
      <c r="BI145" s="23">
        <f t="shared" si="1245"/>
        <v>0</v>
      </c>
      <c r="BJ145" s="61">
        <v>45</v>
      </c>
      <c r="BK145" s="23">
        <f t="shared" si="1246"/>
        <v>19435.05</v>
      </c>
      <c r="BM145" s="23">
        <f t="shared" si="1247"/>
        <v>0</v>
      </c>
      <c r="BO145" s="23">
        <f t="shared" si="1248"/>
        <v>0</v>
      </c>
      <c r="BP145" s="61">
        <v>85.65</v>
      </c>
      <c r="BQ145" s="23">
        <f t="shared" si="1249"/>
        <v>36991.379999999997</v>
      </c>
      <c r="BS145" s="23">
        <f t="shared" si="1250"/>
        <v>0</v>
      </c>
      <c r="BU145" s="23">
        <f t="shared" si="1251"/>
        <v>0</v>
      </c>
      <c r="BW145" s="23">
        <f t="shared" si="1252"/>
        <v>0</v>
      </c>
      <c r="BY145" s="23">
        <f t="shared" si="1253"/>
        <v>0</v>
      </c>
      <c r="CA145" s="23">
        <f t="shared" si="1254"/>
        <v>0</v>
      </c>
      <c r="CC145" s="23">
        <f t="shared" si="1255"/>
        <v>0</v>
      </c>
    </row>
    <row r="146" spans="1:81" s="61" customFormat="1" ht="51.75" customHeight="1" x14ac:dyDescent="0.2">
      <c r="A146" s="94"/>
      <c r="B146" s="110" t="s">
        <v>244</v>
      </c>
      <c r="C146" s="64" t="s">
        <v>248</v>
      </c>
      <c r="D146" s="63" t="s">
        <v>29</v>
      </c>
      <c r="E146" s="77">
        <v>0</v>
      </c>
      <c r="F146" s="75"/>
      <c r="G146" s="78">
        <v>3314.49</v>
      </c>
      <c r="H146" s="107">
        <f t="shared" si="1256"/>
        <v>0</v>
      </c>
      <c r="I146" s="79">
        <f t="shared" si="1216"/>
        <v>24</v>
      </c>
      <c r="J146" s="96">
        <f t="shared" si="1217"/>
        <v>79547.759999999995</v>
      </c>
      <c r="K146" s="79">
        <f t="shared" si="1257"/>
        <v>-24</v>
      </c>
      <c r="L146" s="79">
        <f t="shared" si="1258"/>
        <v>24</v>
      </c>
      <c r="M146" s="96">
        <f t="shared" si="1259"/>
        <v>79547.759999999995</v>
      </c>
      <c r="N146" s="79">
        <f t="shared" si="1260"/>
        <v>-24</v>
      </c>
      <c r="O146" s="96">
        <f t="shared" si="1261"/>
        <v>-79547.759999999995</v>
      </c>
      <c r="P146" s="101"/>
      <c r="Q146" s="96">
        <f t="shared" si="1262"/>
        <v>0</v>
      </c>
      <c r="R146" s="79"/>
      <c r="S146" s="96">
        <f t="shared" si="1263"/>
        <v>0</v>
      </c>
      <c r="T146" s="79"/>
      <c r="U146" s="102">
        <f t="shared" si="1264"/>
        <v>0</v>
      </c>
      <c r="V146" s="101"/>
      <c r="W146" s="79">
        <f t="shared" si="1265"/>
        <v>0</v>
      </c>
      <c r="X146" s="60"/>
      <c r="Y146" s="79">
        <f t="shared" si="1266"/>
        <v>0</v>
      </c>
      <c r="Z146" s="60"/>
      <c r="AA146" s="79">
        <f t="shared" si="1267"/>
        <v>0</v>
      </c>
      <c r="AB146" s="60"/>
      <c r="AC146" s="23">
        <f t="shared" si="1268"/>
        <v>0</v>
      </c>
      <c r="AD146" s="60"/>
      <c r="AE146" s="23">
        <f t="shared" si="1269"/>
        <v>0</v>
      </c>
      <c r="AF146" s="60"/>
      <c r="AG146" s="23">
        <f t="shared" si="1270"/>
        <v>0</v>
      </c>
      <c r="AH146" s="60"/>
      <c r="AI146" s="23">
        <f t="shared" si="1271"/>
        <v>0</v>
      </c>
      <c r="AJ146" s="60"/>
      <c r="AK146" s="23">
        <f t="shared" si="1272"/>
        <v>0</v>
      </c>
      <c r="AL146" s="60"/>
      <c r="AM146" s="23">
        <f t="shared" si="1273"/>
        <v>0</v>
      </c>
      <c r="AN146" s="60"/>
      <c r="AO146" s="23">
        <f t="shared" si="1274"/>
        <v>0</v>
      </c>
      <c r="AP146" s="60"/>
      <c r="AQ146" s="23">
        <f t="shared" si="1275"/>
        <v>0</v>
      </c>
      <c r="AR146" s="60"/>
      <c r="AS146" s="23">
        <f t="shared" si="1276"/>
        <v>0</v>
      </c>
      <c r="AT146" s="60"/>
      <c r="AU146" s="23">
        <f t="shared" si="1238"/>
        <v>0</v>
      </c>
      <c r="AV146" s="60"/>
      <c r="AW146" s="23">
        <f t="shared" si="1239"/>
        <v>0</v>
      </c>
      <c r="AX146" s="60"/>
      <c r="AY146" s="23">
        <f t="shared" si="1240"/>
        <v>0</v>
      </c>
      <c r="BA146" s="23">
        <f t="shared" si="1241"/>
        <v>0</v>
      </c>
      <c r="BC146" s="23">
        <f t="shared" si="1242"/>
        <v>0</v>
      </c>
      <c r="BE146" s="23">
        <f t="shared" si="1243"/>
        <v>0</v>
      </c>
      <c r="BG146" s="23">
        <f t="shared" si="1244"/>
        <v>0</v>
      </c>
      <c r="BI146" s="23">
        <f t="shared" si="1245"/>
        <v>0</v>
      </c>
      <c r="BK146" s="23">
        <f t="shared" si="1246"/>
        <v>0</v>
      </c>
      <c r="BM146" s="23">
        <f t="shared" si="1247"/>
        <v>0</v>
      </c>
      <c r="BO146" s="23">
        <f t="shared" si="1248"/>
        <v>0</v>
      </c>
      <c r="BQ146" s="23">
        <f t="shared" si="1249"/>
        <v>0</v>
      </c>
      <c r="BS146" s="23">
        <f t="shared" si="1250"/>
        <v>0</v>
      </c>
      <c r="BU146" s="23">
        <f t="shared" si="1251"/>
        <v>0</v>
      </c>
      <c r="BW146" s="23">
        <f t="shared" si="1252"/>
        <v>0</v>
      </c>
      <c r="BY146" s="23">
        <f t="shared" si="1253"/>
        <v>0</v>
      </c>
      <c r="CA146" s="23">
        <f t="shared" si="1254"/>
        <v>0</v>
      </c>
      <c r="CB146" s="61">
        <v>24</v>
      </c>
      <c r="CC146" s="23">
        <f t="shared" si="1255"/>
        <v>79547.759999999995</v>
      </c>
    </row>
    <row r="147" spans="1:81" s="61" customFormat="1" ht="51.75" customHeight="1" x14ac:dyDescent="0.2">
      <c r="A147" s="94"/>
      <c r="B147" s="110" t="s">
        <v>245</v>
      </c>
      <c r="C147" s="64" t="s">
        <v>249</v>
      </c>
      <c r="D147" s="63" t="s">
        <v>29</v>
      </c>
      <c r="E147" s="77">
        <v>0</v>
      </c>
      <c r="F147" s="75"/>
      <c r="G147" s="78">
        <v>4595.74</v>
      </c>
      <c r="H147" s="107">
        <f t="shared" si="1215"/>
        <v>0</v>
      </c>
      <c r="I147" s="79">
        <f t="shared" si="1216"/>
        <v>0</v>
      </c>
      <c r="J147" s="96">
        <f t="shared" si="1217"/>
        <v>0</v>
      </c>
      <c r="K147" s="79">
        <f t="shared" si="1218"/>
        <v>0</v>
      </c>
      <c r="L147" s="79">
        <f t="shared" si="1219"/>
        <v>0</v>
      </c>
      <c r="M147" s="96">
        <f t="shared" si="1220"/>
        <v>0</v>
      </c>
      <c r="N147" s="79">
        <f t="shared" si="1221"/>
        <v>0</v>
      </c>
      <c r="O147" s="96">
        <f t="shared" si="1222"/>
        <v>0</v>
      </c>
      <c r="P147" s="101"/>
      <c r="Q147" s="96">
        <f t="shared" si="1223"/>
        <v>0</v>
      </c>
      <c r="R147" s="79"/>
      <c r="S147" s="96">
        <f t="shared" si="1224"/>
        <v>0</v>
      </c>
      <c r="T147" s="79"/>
      <c r="U147" s="102">
        <f t="shared" si="1225"/>
        <v>0</v>
      </c>
      <c r="V147" s="101"/>
      <c r="W147" s="79">
        <f t="shared" si="1226"/>
        <v>0</v>
      </c>
      <c r="X147" s="60"/>
      <c r="Y147" s="79">
        <f t="shared" si="1227"/>
        <v>0</v>
      </c>
      <c r="Z147" s="60"/>
      <c r="AA147" s="79">
        <f t="shared" si="1228"/>
        <v>0</v>
      </c>
      <c r="AB147" s="60"/>
      <c r="AC147" s="23">
        <f t="shared" si="1229"/>
        <v>0</v>
      </c>
      <c r="AD147" s="60"/>
      <c r="AE147" s="23">
        <f t="shared" si="1230"/>
        <v>0</v>
      </c>
      <c r="AF147" s="60"/>
      <c r="AG147" s="23">
        <f t="shared" si="1231"/>
        <v>0</v>
      </c>
      <c r="AH147" s="60"/>
      <c r="AI147" s="23">
        <f t="shared" si="1232"/>
        <v>0</v>
      </c>
      <c r="AJ147" s="60"/>
      <c r="AK147" s="23">
        <f t="shared" si="1233"/>
        <v>0</v>
      </c>
      <c r="AL147" s="60"/>
      <c r="AM147" s="23">
        <f t="shared" si="1234"/>
        <v>0</v>
      </c>
      <c r="AN147" s="60"/>
      <c r="AO147" s="23">
        <f t="shared" si="1235"/>
        <v>0</v>
      </c>
      <c r="AP147" s="60"/>
      <c r="AQ147" s="23">
        <f t="shared" si="1236"/>
        <v>0</v>
      </c>
      <c r="AR147" s="60"/>
      <c r="AS147" s="23">
        <f t="shared" si="1237"/>
        <v>0</v>
      </c>
      <c r="AT147" s="60"/>
      <c r="AU147" s="23">
        <f t="shared" ref="AU147" si="1277">ROUND(AT147*G147,2)</f>
        <v>0</v>
      </c>
      <c r="AV147" s="60"/>
      <c r="AW147" s="23">
        <f t="shared" ref="AW147" si="1278">ROUND(AV147*G147,2)</f>
        <v>0</v>
      </c>
      <c r="AX147" s="60"/>
      <c r="AY147" s="23">
        <f t="shared" ref="AY147" si="1279">ROUND(AX147*G147,2)</f>
        <v>0</v>
      </c>
      <c r="BA147" s="23">
        <f t="shared" ref="BA147" si="1280">ROUND(AZ147*G147,2)</f>
        <v>0</v>
      </c>
      <c r="BC147" s="23">
        <f t="shared" ref="BC147" si="1281">ROUND(BB147*G147,2)</f>
        <v>0</v>
      </c>
      <c r="BE147" s="23">
        <f t="shared" ref="BE147" si="1282">ROUND(BD147*G147,2)</f>
        <v>0</v>
      </c>
      <c r="BG147" s="23">
        <f t="shared" si="1244"/>
        <v>0</v>
      </c>
      <c r="BI147" s="23">
        <f t="shared" si="1245"/>
        <v>0</v>
      </c>
      <c r="BK147" s="23">
        <f t="shared" ref="BK147" si="1283">ROUND(BJ147*G147,2)</f>
        <v>0</v>
      </c>
      <c r="BM147" s="23">
        <f t="shared" si="1247"/>
        <v>0</v>
      </c>
      <c r="BO147" s="23">
        <f t="shared" si="1248"/>
        <v>0</v>
      </c>
      <c r="BQ147" s="23">
        <f t="shared" si="1249"/>
        <v>0</v>
      </c>
      <c r="BS147" s="23">
        <f t="shared" si="1250"/>
        <v>0</v>
      </c>
      <c r="BU147" s="23">
        <f t="shared" si="1251"/>
        <v>0</v>
      </c>
      <c r="BW147" s="23">
        <f t="shared" si="1252"/>
        <v>0</v>
      </c>
      <c r="BY147" s="23">
        <f t="shared" si="1253"/>
        <v>0</v>
      </c>
      <c r="CA147" s="23">
        <f t="shared" si="1254"/>
        <v>0</v>
      </c>
      <c r="CC147" s="23">
        <f t="shared" si="1255"/>
        <v>0</v>
      </c>
    </row>
    <row r="148" spans="1:81" s="61" customFormat="1" ht="68.25" customHeight="1" x14ac:dyDescent="0.2">
      <c r="A148" s="94"/>
      <c r="B148" s="110" t="s">
        <v>246</v>
      </c>
      <c r="C148" s="64" t="s">
        <v>250</v>
      </c>
      <c r="D148" s="63" t="s">
        <v>29</v>
      </c>
      <c r="E148" s="77">
        <v>0</v>
      </c>
      <c r="F148" s="75"/>
      <c r="G148" s="78">
        <v>175.79</v>
      </c>
      <c r="H148" s="107">
        <f t="shared" ref="H148" si="1284">ROUND(E148*G148,2)</f>
        <v>0</v>
      </c>
      <c r="I148" s="79">
        <f t="shared" si="1216"/>
        <v>206.03</v>
      </c>
      <c r="J148" s="96">
        <f t="shared" si="1217"/>
        <v>36218.01</v>
      </c>
      <c r="K148" s="79">
        <f t="shared" ref="K148:K165" si="1285">+E148-I148</f>
        <v>-206.03</v>
      </c>
      <c r="L148" s="79">
        <f t="shared" ref="L148:L165" si="1286">I148</f>
        <v>206.03</v>
      </c>
      <c r="M148" s="96">
        <f t="shared" ref="M148:M165" si="1287">J148</f>
        <v>36218.01</v>
      </c>
      <c r="N148" s="79">
        <f t="shared" ref="N148:N165" si="1288">E148-I148</f>
        <v>-206.03</v>
      </c>
      <c r="O148" s="96">
        <f t="shared" ref="O148:O165" si="1289">H148-J148</f>
        <v>-36218.01</v>
      </c>
      <c r="P148" s="101"/>
      <c r="Q148" s="96">
        <f t="shared" ref="Q148" si="1290">ROUND(P148*G148,2)</f>
        <v>0</v>
      </c>
      <c r="R148" s="79"/>
      <c r="S148" s="96">
        <f t="shared" ref="S148" si="1291">ROUND(R148*G148,2)</f>
        <v>0</v>
      </c>
      <c r="T148" s="79"/>
      <c r="U148" s="102">
        <f t="shared" ref="U148" si="1292">ROUND(T148*G148,2)</f>
        <v>0</v>
      </c>
      <c r="V148" s="101"/>
      <c r="W148" s="79">
        <f t="shared" ref="W148" si="1293">ROUND(V148*G148,2)</f>
        <v>0</v>
      </c>
      <c r="X148" s="60"/>
      <c r="Y148" s="79">
        <f t="shared" ref="Y148" si="1294">ROUND(X148*G148,2)</f>
        <v>0</v>
      </c>
      <c r="Z148" s="60"/>
      <c r="AA148" s="79">
        <f t="shared" ref="AA148" si="1295">ROUND(Z148*G148,2)</f>
        <v>0</v>
      </c>
      <c r="AB148" s="60"/>
      <c r="AC148" s="23">
        <f t="shared" ref="AC148" si="1296">ROUND(AB148*G148,2)</f>
        <v>0</v>
      </c>
      <c r="AD148" s="60"/>
      <c r="AE148" s="23">
        <f t="shared" ref="AE148" si="1297">ROUND(AD148*G148,2)</f>
        <v>0</v>
      </c>
      <c r="AF148" s="60"/>
      <c r="AG148" s="23">
        <f t="shared" ref="AG148" si="1298">ROUND(AF148*G148,2)</f>
        <v>0</v>
      </c>
      <c r="AH148" s="60"/>
      <c r="AI148" s="23">
        <f t="shared" ref="AI148" si="1299">ROUND(AH148*G148,2)</f>
        <v>0</v>
      </c>
      <c r="AJ148" s="60"/>
      <c r="AK148" s="23">
        <f t="shared" ref="AK148" si="1300">ROUND(AJ148*G148,2)</f>
        <v>0</v>
      </c>
      <c r="AL148" s="60"/>
      <c r="AM148" s="23">
        <f t="shared" ref="AM148" si="1301">ROUND(AL148*G148,2)</f>
        <v>0</v>
      </c>
      <c r="AN148" s="60"/>
      <c r="AO148" s="23">
        <f t="shared" ref="AO148" si="1302">ROUND(AN148*G148,2)</f>
        <v>0</v>
      </c>
      <c r="AP148" s="60"/>
      <c r="AQ148" s="23">
        <f t="shared" ref="AQ148" si="1303">ROUND(AP148*G148,2)</f>
        <v>0</v>
      </c>
      <c r="AR148" s="60"/>
      <c r="AS148" s="23">
        <f t="shared" ref="AS148" si="1304">ROUND(AR148*G148,2)</f>
        <v>0</v>
      </c>
      <c r="AT148" s="60"/>
      <c r="AU148" s="23">
        <f t="shared" si="1238"/>
        <v>0</v>
      </c>
      <c r="AV148" s="60"/>
      <c r="AW148" s="23">
        <f t="shared" si="1239"/>
        <v>0</v>
      </c>
      <c r="AX148" s="60"/>
      <c r="AY148" s="23">
        <f t="shared" si="1240"/>
        <v>0</v>
      </c>
      <c r="BA148" s="23">
        <f t="shared" si="1241"/>
        <v>0</v>
      </c>
      <c r="BC148" s="23">
        <f t="shared" si="1242"/>
        <v>0</v>
      </c>
      <c r="BE148" s="23">
        <f t="shared" si="1243"/>
        <v>0</v>
      </c>
      <c r="BG148" s="23">
        <f t="shared" si="1244"/>
        <v>0</v>
      </c>
      <c r="BI148" s="23">
        <f t="shared" si="1245"/>
        <v>0</v>
      </c>
      <c r="BJ148" s="61">
        <v>206.03</v>
      </c>
      <c r="BK148" s="23">
        <f t="shared" si="1246"/>
        <v>36218.01</v>
      </c>
      <c r="BM148" s="23">
        <f t="shared" si="1247"/>
        <v>0</v>
      </c>
      <c r="BO148" s="23">
        <f t="shared" si="1248"/>
        <v>0</v>
      </c>
      <c r="BQ148" s="23">
        <f t="shared" si="1249"/>
        <v>0</v>
      </c>
      <c r="BS148" s="23">
        <f t="shared" si="1250"/>
        <v>0</v>
      </c>
      <c r="BU148" s="23">
        <f t="shared" si="1251"/>
        <v>0</v>
      </c>
      <c r="BW148" s="23">
        <f t="shared" si="1252"/>
        <v>0</v>
      </c>
      <c r="BY148" s="23">
        <f t="shared" si="1253"/>
        <v>0</v>
      </c>
      <c r="CA148" s="23">
        <f t="shared" si="1254"/>
        <v>0</v>
      </c>
      <c r="CC148" s="23">
        <f t="shared" si="1255"/>
        <v>0</v>
      </c>
    </row>
    <row r="149" spans="1:81" s="61" customFormat="1" ht="33" x14ac:dyDescent="0.2">
      <c r="A149" s="94"/>
      <c r="B149" s="110" t="s">
        <v>253</v>
      </c>
      <c r="C149" s="64" t="s">
        <v>282</v>
      </c>
      <c r="D149" s="63" t="s">
        <v>33</v>
      </c>
      <c r="E149" s="77">
        <v>0</v>
      </c>
      <c r="F149" s="75"/>
      <c r="G149" s="78">
        <v>8819.32</v>
      </c>
      <c r="H149" s="107">
        <f t="shared" ref="H149:H154" si="1305">ROUND(E149*G149,2)</f>
        <v>0</v>
      </c>
      <c r="I149" s="79">
        <f t="shared" si="1216"/>
        <v>1</v>
      </c>
      <c r="J149" s="96">
        <f t="shared" si="1217"/>
        <v>8819.32</v>
      </c>
      <c r="K149" s="79">
        <f t="shared" ref="K149:K162" si="1306">+E149-I149</f>
        <v>-1</v>
      </c>
      <c r="L149" s="79">
        <f t="shared" ref="L149:L162" si="1307">I149</f>
        <v>1</v>
      </c>
      <c r="M149" s="96">
        <f t="shared" ref="M149:M162" si="1308">J149</f>
        <v>8819.32</v>
      </c>
      <c r="N149" s="79">
        <f t="shared" ref="N149:N162" si="1309">E149-I149</f>
        <v>-1</v>
      </c>
      <c r="O149" s="96">
        <f t="shared" ref="O149:O162" si="1310">H149-J149</f>
        <v>-8819.32</v>
      </c>
      <c r="P149" s="101"/>
      <c r="Q149" s="96">
        <f t="shared" ref="Q149:Q154" si="1311">ROUND(P149*G149,2)</f>
        <v>0</v>
      </c>
      <c r="R149" s="79"/>
      <c r="S149" s="96">
        <f t="shared" ref="S149:S154" si="1312">ROUND(R149*G149,2)</f>
        <v>0</v>
      </c>
      <c r="T149" s="79"/>
      <c r="U149" s="102">
        <f t="shared" ref="U149:U165" si="1313">ROUND(T149*G149,2)</f>
        <v>0</v>
      </c>
      <c r="V149" s="101"/>
      <c r="W149" s="79">
        <f t="shared" ref="W149:W153" si="1314">ROUND(V149*G149,2)</f>
        <v>0</v>
      </c>
      <c r="X149" s="60"/>
      <c r="Y149" s="79">
        <f t="shared" ref="Y149:Y153" si="1315">ROUND(X149*G149,2)</f>
        <v>0</v>
      </c>
      <c r="Z149" s="60"/>
      <c r="AA149" s="79">
        <f t="shared" ref="AA149:AA153" si="1316">ROUND(Z149*G149,2)</f>
        <v>0</v>
      </c>
      <c r="AB149" s="60"/>
      <c r="AC149" s="23">
        <f t="shared" ref="AC149:AC153" si="1317">ROUND(AB149*G149,2)</f>
        <v>0</v>
      </c>
      <c r="AD149" s="60"/>
      <c r="AE149" s="23">
        <f t="shared" ref="AE149:AE153" si="1318">ROUND(AD149*G149,2)</f>
        <v>0</v>
      </c>
      <c r="AF149" s="60"/>
      <c r="AG149" s="23">
        <f t="shared" ref="AG149:AG153" si="1319">ROUND(AF149*G149,2)</f>
        <v>0</v>
      </c>
      <c r="AH149" s="60"/>
      <c r="AI149" s="23">
        <f t="shared" ref="AI149:AI153" si="1320">ROUND(AH149*G149,2)</f>
        <v>0</v>
      </c>
      <c r="AJ149" s="60"/>
      <c r="AK149" s="23">
        <f t="shared" ref="AK149:AK153" si="1321">ROUND(AJ149*G149,2)</f>
        <v>0</v>
      </c>
      <c r="AL149" s="60"/>
      <c r="AM149" s="23">
        <f t="shared" ref="AM149:AM153" si="1322">ROUND(AL149*G149,2)</f>
        <v>0</v>
      </c>
      <c r="AN149" s="60"/>
      <c r="AO149" s="23">
        <f t="shared" ref="AO149:AO153" si="1323">ROUND(AN149*G149,2)</f>
        <v>0</v>
      </c>
      <c r="AP149" s="60"/>
      <c r="AQ149" s="23">
        <f t="shared" ref="AQ149:AQ153" si="1324">ROUND(AP149*G149,2)</f>
        <v>0</v>
      </c>
      <c r="AR149" s="60"/>
      <c r="AS149" s="23">
        <f t="shared" ref="AS149:AS153" si="1325">ROUND(AR149*G149,2)</f>
        <v>0</v>
      </c>
      <c r="AT149" s="60"/>
      <c r="AU149" s="23">
        <f t="shared" ref="AU149:AU153" si="1326">ROUND(AT149*G149,2)</f>
        <v>0</v>
      </c>
      <c r="AV149" s="60"/>
      <c r="AW149" s="23">
        <f t="shared" ref="AW149:AW153" si="1327">ROUND(AV149*G149,2)</f>
        <v>0</v>
      </c>
      <c r="AX149" s="60"/>
      <c r="AY149" s="23">
        <f t="shared" ref="AY149:AY153" si="1328">ROUND(AX149*G149,2)</f>
        <v>0</v>
      </c>
      <c r="BA149" s="23">
        <f t="shared" ref="BA149:BA153" si="1329">ROUND(AZ149*G149,2)</f>
        <v>0</v>
      </c>
      <c r="BC149" s="23">
        <f t="shared" ref="BC149:BC153" si="1330">ROUND(BB149*G149,2)</f>
        <v>0</v>
      </c>
      <c r="BE149" s="23">
        <f t="shared" ref="BE149:BE153" si="1331">ROUND(BD149*G149,2)</f>
        <v>0</v>
      </c>
      <c r="BG149" s="23">
        <f t="shared" si="1244"/>
        <v>0</v>
      </c>
      <c r="BI149" s="23">
        <f t="shared" si="1245"/>
        <v>0</v>
      </c>
      <c r="BK149" s="23">
        <f t="shared" ref="BK149:BK153" si="1332">ROUND(BJ149*G149,2)</f>
        <v>0</v>
      </c>
      <c r="BM149" s="23">
        <f t="shared" si="1247"/>
        <v>0</v>
      </c>
      <c r="BO149" s="23">
        <f t="shared" si="1248"/>
        <v>0</v>
      </c>
      <c r="BQ149" s="23">
        <f t="shared" si="1249"/>
        <v>0</v>
      </c>
      <c r="BS149" s="23">
        <f t="shared" si="1250"/>
        <v>0</v>
      </c>
      <c r="BU149" s="23">
        <f t="shared" si="1251"/>
        <v>0</v>
      </c>
      <c r="BW149" s="23">
        <f t="shared" si="1252"/>
        <v>0</v>
      </c>
      <c r="BY149" s="23">
        <f t="shared" si="1253"/>
        <v>0</v>
      </c>
      <c r="CA149" s="23">
        <f t="shared" si="1254"/>
        <v>0</v>
      </c>
      <c r="CB149" s="61">
        <v>1</v>
      </c>
      <c r="CC149" s="23">
        <f t="shared" si="1255"/>
        <v>8819.32</v>
      </c>
    </row>
    <row r="150" spans="1:81" s="61" customFormat="1" ht="16.5" x14ac:dyDescent="0.2">
      <c r="A150" s="94"/>
      <c r="B150" s="110" t="s">
        <v>254</v>
      </c>
      <c r="C150" s="64" t="s">
        <v>283</v>
      </c>
      <c r="D150" s="63" t="s">
        <v>40</v>
      </c>
      <c r="E150" s="77">
        <v>0</v>
      </c>
      <c r="F150" s="75"/>
      <c r="G150" s="78">
        <v>170</v>
      </c>
      <c r="H150" s="107">
        <f t="shared" si="1305"/>
        <v>0</v>
      </c>
      <c r="I150" s="79">
        <f t="shared" si="1216"/>
        <v>16</v>
      </c>
      <c r="J150" s="96">
        <f t="shared" si="1217"/>
        <v>2720</v>
      </c>
      <c r="K150" s="79">
        <f t="shared" si="1306"/>
        <v>-16</v>
      </c>
      <c r="L150" s="79">
        <f t="shared" si="1307"/>
        <v>16</v>
      </c>
      <c r="M150" s="96">
        <f t="shared" si="1308"/>
        <v>2720</v>
      </c>
      <c r="N150" s="79">
        <f t="shared" si="1309"/>
        <v>-16</v>
      </c>
      <c r="O150" s="96">
        <f t="shared" si="1310"/>
        <v>-2720</v>
      </c>
      <c r="P150" s="101"/>
      <c r="Q150" s="96">
        <f t="shared" si="1311"/>
        <v>0</v>
      </c>
      <c r="R150" s="79"/>
      <c r="S150" s="96">
        <f t="shared" si="1312"/>
        <v>0</v>
      </c>
      <c r="T150" s="79"/>
      <c r="U150" s="102">
        <f t="shared" si="1313"/>
        <v>0</v>
      </c>
      <c r="V150" s="101"/>
      <c r="W150" s="79">
        <f t="shared" si="1314"/>
        <v>0</v>
      </c>
      <c r="X150" s="60"/>
      <c r="Y150" s="79">
        <f t="shared" si="1315"/>
        <v>0</v>
      </c>
      <c r="Z150" s="60"/>
      <c r="AA150" s="79">
        <f t="shared" si="1316"/>
        <v>0</v>
      </c>
      <c r="AB150" s="60"/>
      <c r="AC150" s="23">
        <f t="shared" si="1317"/>
        <v>0</v>
      </c>
      <c r="AD150" s="60"/>
      <c r="AE150" s="23">
        <f t="shared" si="1318"/>
        <v>0</v>
      </c>
      <c r="AF150" s="60"/>
      <c r="AG150" s="23">
        <f t="shared" si="1319"/>
        <v>0</v>
      </c>
      <c r="AH150" s="60"/>
      <c r="AI150" s="23">
        <f t="shared" si="1320"/>
        <v>0</v>
      </c>
      <c r="AJ150" s="60"/>
      <c r="AK150" s="23">
        <f t="shared" si="1321"/>
        <v>0</v>
      </c>
      <c r="AL150" s="60"/>
      <c r="AM150" s="23">
        <f t="shared" si="1322"/>
        <v>0</v>
      </c>
      <c r="AN150" s="60"/>
      <c r="AO150" s="23">
        <f t="shared" si="1323"/>
        <v>0</v>
      </c>
      <c r="AP150" s="60"/>
      <c r="AQ150" s="23">
        <f t="shared" si="1324"/>
        <v>0</v>
      </c>
      <c r="AR150" s="60"/>
      <c r="AS150" s="23">
        <f t="shared" si="1325"/>
        <v>0</v>
      </c>
      <c r="AT150" s="60"/>
      <c r="AU150" s="23">
        <f t="shared" si="1326"/>
        <v>0</v>
      </c>
      <c r="AV150" s="60"/>
      <c r="AW150" s="23">
        <f t="shared" si="1327"/>
        <v>0</v>
      </c>
      <c r="AX150" s="60"/>
      <c r="AY150" s="23">
        <f t="shared" si="1328"/>
        <v>0</v>
      </c>
      <c r="BA150" s="23">
        <f t="shared" si="1329"/>
        <v>0</v>
      </c>
      <c r="BC150" s="23">
        <f t="shared" si="1330"/>
        <v>0</v>
      </c>
      <c r="BE150" s="23">
        <f t="shared" si="1331"/>
        <v>0</v>
      </c>
      <c r="BG150" s="23">
        <f t="shared" si="1244"/>
        <v>0</v>
      </c>
      <c r="BI150" s="23">
        <f t="shared" si="1245"/>
        <v>0</v>
      </c>
      <c r="BK150" s="23">
        <f t="shared" si="1332"/>
        <v>0</v>
      </c>
      <c r="BM150" s="23">
        <f t="shared" si="1247"/>
        <v>0</v>
      </c>
      <c r="BO150" s="23">
        <f t="shared" si="1248"/>
        <v>0</v>
      </c>
      <c r="BQ150" s="23">
        <f t="shared" si="1249"/>
        <v>0</v>
      </c>
      <c r="BS150" s="23">
        <f t="shared" si="1250"/>
        <v>0</v>
      </c>
      <c r="BU150" s="23">
        <f t="shared" si="1251"/>
        <v>0</v>
      </c>
      <c r="BW150" s="23">
        <f t="shared" si="1252"/>
        <v>0</v>
      </c>
      <c r="BY150" s="23">
        <f t="shared" si="1253"/>
        <v>0</v>
      </c>
      <c r="CA150" s="23">
        <f t="shared" si="1254"/>
        <v>0</v>
      </c>
      <c r="CB150" s="61">
        <v>16</v>
      </c>
      <c r="CC150" s="23">
        <f t="shared" si="1255"/>
        <v>2720</v>
      </c>
    </row>
    <row r="151" spans="1:81" s="61" customFormat="1" ht="49.5" x14ac:dyDescent="0.2">
      <c r="A151" s="94"/>
      <c r="B151" s="110" t="s">
        <v>255</v>
      </c>
      <c r="C151" s="64" t="s">
        <v>256</v>
      </c>
      <c r="D151" s="63" t="s">
        <v>33</v>
      </c>
      <c r="E151" s="77">
        <v>0</v>
      </c>
      <c r="F151" s="75"/>
      <c r="G151" s="78">
        <v>81590.67</v>
      </c>
      <c r="H151" s="107">
        <f t="shared" si="1305"/>
        <v>0</v>
      </c>
      <c r="I151" s="79">
        <f t="shared" si="1216"/>
        <v>3</v>
      </c>
      <c r="J151" s="96">
        <f t="shared" si="1217"/>
        <v>244772.01</v>
      </c>
      <c r="K151" s="79">
        <f t="shared" si="1306"/>
        <v>-3</v>
      </c>
      <c r="L151" s="79">
        <f t="shared" si="1307"/>
        <v>3</v>
      </c>
      <c r="M151" s="96">
        <f t="shared" si="1308"/>
        <v>244772.01</v>
      </c>
      <c r="N151" s="79">
        <f t="shared" si="1309"/>
        <v>-3</v>
      </c>
      <c r="O151" s="96">
        <f t="shared" si="1310"/>
        <v>-244772.01</v>
      </c>
      <c r="P151" s="101"/>
      <c r="Q151" s="96">
        <f t="shared" si="1311"/>
        <v>0</v>
      </c>
      <c r="R151" s="79"/>
      <c r="S151" s="96">
        <f t="shared" si="1312"/>
        <v>0</v>
      </c>
      <c r="T151" s="79"/>
      <c r="U151" s="102">
        <f t="shared" si="1313"/>
        <v>0</v>
      </c>
      <c r="V151" s="101"/>
      <c r="W151" s="79">
        <f t="shared" si="1314"/>
        <v>0</v>
      </c>
      <c r="X151" s="60"/>
      <c r="Y151" s="79">
        <f t="shared" si="1315"/>
        <v>0</v>
      </c>
      <c r="Z151" s="60"/>
      <c r="AA151" s="79">
        <f t="shared" si="1316"/>
        <v>0</v>
      </c>
      <c r="AB151" s="60"/>
      <c r="AC151" s="23">
        <f t="shared" si="1317"/>
        <v>0</v>
      </c>
      <c r="AD151" s="60"/>
      <c r="AE151" s="23">
        <f t="shared" si="1318"/>
        <v>0</v>
      </c>
      <c r="AF151" s="60"/>
      <c r="AG151" s="23">
        <f t="shared" si="1319"/>
        <v>0</v>
      </c>
      <c r="AH151" s="60"/>
      <c r="AI151" s="23">
        <f t="shared" si="1320"/>
        <v>0</v>
      </c>
      <c r="AJ151" s="60"/>
      <c r="AK151" s="23">
        <f t="shared" si="1321"/>
        <v>0</v>
      </c>
      <c r="AL151" s="60"/>
      <c r="AM151" s="23">
        <f t="shared" si="1322"/>
        <v>0</v>
      </c>
      <c r="AN151" s="60"/>
      <c r="AO151" s="23">
        <f t="shared" si="1323"/>
        <v>0</v>
      </c>
      <c r="AP151" s="60"/>
      <c r="AQ151" s="23">
        <f t="shared" si="1324"/>
        <v>0</v>
      </c>
      <c r="AR151" s="60"/>
      <c r="AS151" s="23">
        <f t="shared" si="1325"/>
        <v>0</v>
      </c>
      <c r="AT151" s="60"/>
      <c r="AU151" s="23">
        <f t="shared" si="1326"/>
        <v>0</v>
      </c>
      <c r="AV151" s="60"/>
      <c r="AW151" s="23">
        <f t="shared" si="1327"/>
        <v>0</v>
      </c>
      <c r="AX151" s="60"/>
      <c r="AY151" s="23">
        <f t="shared" si="1328"/>
        <v>0</v>
      </c>
      <c r="BA151" s="23">
        <f t="shared" si="1329"/>
        <v>0</v>
      </c>
      <c r="BC151" s="23">
        <f t="shared" si="1330"/>
        <v>0</v>
      </c>
      <c r="BE151" s="23">
        <f t="shared" si="1331"/>
        <v>0</v>
      </c>
      <c r="BG151" s="23">
        <f t="shared" si="1244"/>
        <v>0</v>
      </c>
      <c r="BI151" s="23">
        <f t="shared" si="1245"/>
        <v>0</v>
      </c>
      <c r="BK151" s="23">
        <f t="shared" si="1332"/>
        <v>0</v>
      </c>
      <c r="BM151" s="23">
        <f t="shared" si="1247"/>
        <v>0</v>
      </c>
      <c r="BO151" s="23">
        <f t="shared" si="1248"/>
        <v>0</v>
      </c>
      <c r="BQ151" s="23">
        <f t="shared" si="1249"/>
        <v>0</v>
      </c>
      <c r="BS151" s="23">
        <f t="shared" si="1250"/>
        <v>0</v>
      </c>
      <c r="BU151" s="23">
        <f t="shared" si="1251"/>
        <v>0</v>
      </c>
      <c r="BW151" s="23">
        <f t="shared" si="1252"/>
        <v>0</v>
      </c>
      <c r="BY151" s="23">
        <f t="shared" si="1253"/>
        <v>0</v>
      </c>
      <c r="CA151" s="23">
        <f t="shared" si="1254"/>
        <v>0</v>
      </c>
      <c r="CB151" s="62">
        <v>3</v>
      </c>
      <c r="CC151" s="23">
        <f t="shared" si="1255"/>
        <v>244772.01</v>
      </c>
    </row>
    <row r="152" spans="1:81" s="61" customFormat="1" ht="99" x14ac:dyDescent="0.2">
      <c r="A152" s="94"/>
      <c r="B152" s="110" t="s">
        <v>257</v>
      </c>
      <c r="C152" s="64" t="s">
        <v>258</v>
      </c>
      <c r="D152" s="63" t="s">
        <v>33</v>
      </c>
      <c r="E152" s="77">
        <v>0</v>
      </c>
      <c r="F152" s="75"/>
      <c r="G152" s="78">
        <v>56009.32</v>
      </c>
      <c r="H152" s="107">
        <f t="shared" si="1305"/>
        <v>0</v>
      </c>
      <c r="I152" s="79">
        <f t="shared" si="1216"/>
        <v>0</v>
      </c>
      <c r="J152" s="96">
        <f t="shared" si="1217"/>
        <v>0</v>
      </c>
      <c r="K152" s="79">
        <f t="shared" si="1306"/>
        <v>0</v>
      </c>
      <c r="L152" s="79">
        <f t="shared" si="1307"/>
        <v>0</v>
      </c>
      <c r="M152" s="96">
        <f t="shared" si="1308"/>
        <v>0</v>
      </c>
      <c r="N152" s="79">
        <f t="shared" si="1309"/>
        <v>0</v>
      </c>
      <c r="O152" s="96">
        <f t="shared" si="1310"/>
        <v>0</v>
      </c>
      <c r="P152" s="101"/>
      <c r="Q152" s="96">
        <f t="shared" si="1311"/>
        <v>0</v>
      </c>
      <c r="R152" s="79"/>
      <c r="S152" s="96">
        <f t="shared" si="1312"/>
        <v>0</v>
      </c>
      <c r="T152" s="79"/>
      <c r="U152" s="102">
        <f t="shared" si="1313"/>
        <v>0</v>
      </c>
      <c r="V152" s="101"/>
      <c r="W152" s="79">
        <f t="shared" si="1314"/>
        <v>0</v>
      </c>
      <c r="X152" s="60"/>
      <c r="Y152" s="79">
        <f t="shared" si="1315"/>
        <v>0</v>
      </c>
      <c r="Z152" s="60"/>
      <c r="AA152" s="79">
        <f t="shared" si="1316"/>
        <v>0</v>
      </c>
      <c r="AB152" s="60"/>
      <c r="AC152" s="23">
        <f t="shared" si="1317"/>
        <v>0</v>
      </c>
      <c r="AD152" s="60"/>
      <c r="AE152" s="23">
        <f t="shared" si="1318"/>
        <v>0</v>
      </c>
      <c r="AF152" s="60"/>
      <c r="AG152" s="23">
        <f t="shared" si="1319"/>
        <v>0</v>
      </c>
      <c r="AH152" s="60"/>
      <c r="AI152" s="23">
        <f t="shared" si="1320"/>
        <v>0</v>
      </c>
      <c r="AJ152" s="60"/>
      <c r="AK152" s="23">
        <f t="shared" si="1321"/>
        <v>0</v>
      </c>
      <c r="AL152" s="60"/>
      <c r="AM152" s="23">
        <f t="shared" si="1322"/>
        <v>0</v>
      </c>
      <c r="AN152" s="60"/>
      <c r="AO152" s="23">
        <f t="shared" si="1323"/>
        <v>0</v>
      </c>
      <c r="AP152" s="60"/>
      <c r="AQ152" s="23">
        <f t="shared" si="1324"/>
        <v>0</v>
      </c>
      <c r="AR152" s="60"/>
      <c r="AS152" s="23">
        <f t="shared" si="1325"/>
        <v>0</v>
      </c>
      <c r="AT152" s="60"/>
      <c r="AU152" s="23">
        <f t="shared" si="1326"/>
        <v>0</v>
      </c>
      <c r="AV152" s="60"/>
      <c r="AW152" s="23">
        <f t="shared" si="1327"/>
        <v>0</v>
      </c>
      <c r="AX152" s="60"/>
      <c r="AY152" s="23">
        <f t="shared" si="1328"/>
        <v>0</v>
      </c>
      <c r="BA152" s="23">
        <f t="shared" si="1329"/>
        <v>0</v>
      </c>
      <c r="BC152" s="23">
        <f t="shared" si="1330"/>
        <v>0</v>
      </c>
      <c r="BE152" s="23">
        <f t="shared" si="1331"/>
        <v>0</v>
      </c>
      <c r="BG152" s="23">
        <f t="shared" si="1244"/>
        <v>0</v>
      </c>
      <c r="BI152" s="23">
        <f t="shared" si="1245"/>
        <v>0</v>
      </c>
      <c r="BK152" s="23">
        <f t="shared" si="1332"/>
        <v>0</v>
      </c>
      <c r="BM152" s="23">
        <f t="shared" si="1247"/>
        <v>0</v>
      </c>
      <c r="BO152" s="23">
        <f t="shared" si="1248"/>
        <v>0</v>
      </c>
      <c r="BQ152" s="23">
        <f t="shared" si="1249"/>
        <v>0</v>
      </c>
      <c r="BS152" s="23">
        <f t="shared" si="1250"/>
        <v>0</v>
      </c>
      <c r="BU152" s="23">
        <f t="shared" si="1251"/>
        <v>0</v>
      </c>
      <c r="BW152" s="23">
        <f t="shared" si="1252"/>
        <v>0</v>
      </c>
      <c r="BY152" s="23">
        <f t="shared" si="1253"/>
        <v>0</v>
      </c>
      <c r="CA152" s="23">
        <f t="shared" si="1254"/>
        <v>0</v>
      </c>
      <c r="CC152" s="23">
        <f t="shared" si="1255"/>
        <v>0</v>
      </c>
    </row>
    <row r="153" spans="1:81" s="61" customFormat="1" ht="148.5" x14ac:dyDescent="0.2">
      <c r="A153" s="94"/>
      <c r="B153" s="110" t="s">
        <v>259</v>
      </c>
      <c r="C153" s="64" t="s">
        <v>260</v>
      </c>
      <c r="D153" s="63" t="s">
        <v>33</v>
      </c>
      <c r="E153" s="77">
        <v>0</v>
      </c>
      <c r="F153" s="75"/>
      <c r="G153" s="78">
        <v>60249.19</v>
      </c>
      <c r="H153" s="107">
        <f t="shared" si="1305"/>
        <v>0</v>
      </c>
      <c r="I153" s="79">
        <f t="shared" si="1216"/>
        <v>0</v>
      </c>
      <c r="J153" s="96">
        <f t="shared" si="1217"/>
        <v>0</v>
      </c>
      <c r="K153" s="79">
        <f t="shared" si="1306"/>
        <v>0</v>
      </c>
      <c r="L153" s="79">
        <f t="shared" si="1307"/>
        <v>0</v>
      </c>
      <c r="M153" s="96">
        <f t="shared" si="1308"/>
        <v>0</v>
      </c>
      <c r="N153" s="79">
        <f t="shared" si="1309"/>
        <v>0</v>
      </c>
      <c r="O153" s="96">
        <f t="shared" si="1310"/>
        <v>0</v>
      </c>
      <c r="P153" s="101"/>
      <c r="Q153" s="96">
        <f t="shared" si="1311"/>
        <v>0</v>
      </c>
      <c r="R153" s="79"/>
      <c r="S153" s="96">
        <f t="shared" si="1312"/>
        <v>0</v>
      </c>
      <c r="T153" s="79"/>
      <c r="U153" s="102">
        <f t="shared" si="1313"/>
        <v>0</v>
      </c>
      <c r="V153" s="101"/>
      <c r="W153" s="79">
        <f t="shared" si="1314"/>
        <v>0</v>
      </c>
      <c r="X153" s="60"/>
      <c r="Y153" s="79">
        <f t="shared" si="1315"/>
        <v>0</v>
      </c>
      <c r="Z153" s="60"/>
      <c r="AA153" s="79">
        <f t="shared" si="1316"/>
        <v>0</v>
      </c>
      <c r="AB153" s="60"/>
      <c r="AC153" s="23">
        <f t="shared" si="1317"/>
        <v>0</v>
      </c>
      <c r="AD153" s="60"/>
      <c r="AE153" s="23">
        <f t="shared" si="1318"/>
        <v>0</v>
      </c>
      <c r="AF153" s="60"/>
      <c r="AG153" s="23">
        <f t="shared" si="1319"/>
        <v>0</v>
      </c>
      <c r="AH153" s="60"/>
      <c r="AI153" s="23">
        <f t="shared" si="1320"/>
        <v>0</v>
      </c>
      <c r="AJ153" s="60"/>
      <c r="AK153" s="23">
        <f t="shared" si="1321"/>
        <v>0</v>
      </c>
      <c r="AL153" s="60"/>
      <c r="AM153" s="23">
        <f t="shared" si="1322"/>
        <v>0</v>
      </c>
      <c r="AN153" s="60"/>
      <c r="AO153" s="23">
        <f t="shared" si="1323"/>
        <v>0</v>
      </c>
      <c r="AP153" s="60"/>
      <c r="AQ153" s="23">
        <f t="shared" si="1324"/>
        <v>0</v>
      </c>
      <c r="AR153" s="60"/>
      <c r="AS153" s="23">
        <f t="shared" si="1325"/>
        <v>0</v>
      </c>
      <c r="AT153" s="60"/>
      <c r="AU153" s="23">
        <f t="shared" si="1326"/>
        <v>0</v>
      </c>
      <c r="AV153" s="60"/>
      <c r="AW153" s="23">
        <f t="shared" si="1327"/>
        <v>0</v>
      </c>
      <c r="AX153" s="60"/>
      <c r="AY153" s="23">
        <f t="shared" si="1328"/>
        <v>0</v>
      </c>
      <c r="BA153" s="23">
        <f t="shared" si="1329"/>
        <v>0</v>
      </c>
      <c r="BC153" s="23">
        <f t="shared" si="1330"/>
        <v>0</v>
      </c>
      <c r="BE153" s="23">
        <f t="shared" si="1331"/>
        <v>0</v>
      </c>
      <c r="BG153" s="23">
        <f t="shared" si="1244"/>
        <v>0</v>
      </c>
      <c r="BI153" s="23">
        <f t="shared" si="1245"/>
        <v>0</v>
      </c>
      <c r="BK153" s="23">
        <f t="shared" si="1332"/>
        <v>0</v>
      </c>
      <c r="BM153" s="23">
        <f t="shared" si="1247"/>
        <v>0</v>
      </c>
      <c r="BO153" s="23">
        <f t="shared" si="1248"/>
        <v>0</v>
      </c>
      <c r="BQ153" s="23">
        <f t="shared" si="1249"/>
        <v>0</v>
      </c>
      <c r="BS153" s="23">
        <f t="shared" si="1250"/>
        <v>0</v>
      </c>
      <c r="BU153" s="23">
        <f t="shared" si="1251"/>
        <v>0</v>
      </c>
      <c r="BW153" s="23">
        <f t="shared" si="1252"/>
        <v>0</v>
      </c>
      <c r="BY153" s="23">
        <f t="shared" si="1253"/>
        <v>0</v>
      </c>
      <c r="CA153" s="23">
        <f t="shared" si="1254"/>
        <v>0</v>
      </c>
      <c r="CC153" s="23">
        <f t="shared" si="1255"/>
        <v>0</v>
      </c>
    </row>
    <row r="154" spans="1:81" s="61" customFormat="1" ht="18.75" customHeight="1" x14ac:dyDescent="0.2">
      <c r="A154" s="94"/>
      <c r="B154" s="110" t="s">
        <v>261</v>
      </c>
      <c r="C154" s="64" t="s">
        <v>262</v>
      </c>
      <c r="D154" s="63" t="s">
        <v>33</v>
      </c>
      <c r="E154" s="77">
        <v>0</v>
      </c>
      <c r="F154" s="75"/>
      <c r="G154" s="78">
        <v>35596.82</v>
      </c>
      <c r="H154" s="107">
        <f t="shared" si="1305"/>
        <v>0</v>
      </c>
      <c r="I154" s="79">
        <f t="shared" si="1216"/>
        <v>1</v>
      </c>
      <c r="J154" s="96">
        <f t="shared" si="1217"/>
        <v>35596.82</v>
      </c>
      <c r="K154" s="79">
        <f t="shared" si="1306"/>
        <v>-1</v>
      </c>
      <c r="L154" s="79">
        <f t="shared" si="1307"/>
        <v>1</v>
      </c>
      <c r="M154" s="96">
        <f t="shared" si="1308"/>
        <v>35596.82</v>
      </c>
      <c r="N154" s="79">
        <f t="shared" si="1309"/>
        <v>-1</v>
      </c>
      <c r="O154" s="96">
        <f t="shared" si="1310"/>
        <v>-35596.82</v>
      </c>
      <c r="P154" s="101"/>
      <c r="Q154" s="96">
        <f t="shared" si="1311"/>
        <v>0</v>
      </c>
      <c r="R154" s="79"/>
      <c r="S154" s="96">
        <f t="shared" si="1312"/>
        <v>0</v>
      </c>
      <c r="T154" s="79"/>
      <c r="U154" s="102">
        <f t="shared" si="1313"/>
        <v>0</v>
      </c>
      <c r="V154" s="101"/>
      <c r="W154" s="79">
        <f t="shared" ref="W154" si="1333">ROUND(V154*G154,2)</f>
        <v>0</v>
      </c>
      <c r="X154" s="60"/>
      <c r="Y154" s="79">
        <f t="shared" ref="Y154" si="1334">ROUND(X154*G154,2)</f>
        <v>0</v>
      </c>
      <c r="Z154" s="60"/>
      <c r="AA154" s="79">
        <f t="shared" ref="AA154" si="1335">ROUND(Z154*G154,2)</f>
        <v>0</v>
      </c>
      <c r="AB154" s="60"/>
      <c r="AC154" s="23">
        <f t="shared" ref="AC154" si="1336">ROUND(AB154*G154,2)</f>
        <v>0</v>
      </c>
      <c r="AD154" s="60"/>
      <c r="AE154" s="23">
        <f t="shared" ref="AE154" si="1337">ROUND(AD154*G154,2)</f>
        <v>0</v>
      </c>
      <c r="AF154" s="60"/>
      <c r="AG154" s="23">
        <f t="shared" ref="AG154" si="1338">ROUND(AF154*G154,2)</f>
        <v>0</v>
      </c>
      <c r="AH154" s="60"/>
      <c r="AI154" s="23">
        <f t="shared" ref="AI154" si="1339">ROUND(AH154*G154,2)</f>
        <v>0</v>
      </c>
      <c r="AJ154" s="60"/>
      <c r="AK154" s="23">
        <f t="shared" ref="AK154" si="1340">ROUND(AJ154*G154,2)</f>
        <v>0</v>
      </c>
      <c r="AL154" s="60"/>
      <c r="AM154" s="23">
        <f t="shared" ref="AM154" si="1341">ROUND(AL154*G154,2)</f>
        <v>0</v>
      </c>
      <c r="AN154" s="60"/>
      <c r="AO154" s="23">
        <f t="shared" ref="AO154" si="1342">ROUND(AN154*G154,2)</f>
        <v>0</v>
      </c>
      <c r="AP154" s="60"/>
      <c r="AQ154" s="23">
        <f t="shared" ref="AQ154" si="1343">ROUND(AP154*G154,2)</f>
        <v>0</v>
      </c>
      <c r="AR154" s="60"/>
      <c r="AS154" s="23">
        <f t="shared" ref="AS154" si="1344">ROUND(AR154*G154,2)</f>
        <v>0</v>
      </c>
      <c r="AT154" s="60"/>
      <c r="AU154" s="23">
        <f t="shared" ref="AU154" si="1345">ROUND(AT154*G154,2)</f>
        <v>0</v>
      </c>
      <c r="AV154" s="60"/>
      <c r="AW154" s="23">
        <f t="shared" ref="AW154" si="1346">ROUND(AV154*G154,2)</f>
        <v>0</v>
      </c>
      <c r="AX154" s="60"/>
      <c r="AY154" s="23">
        <f t="shared" ref="AY154" si="1347">ROUND(AX154*G154,2)</f>
        <v>0</v>
      </c>
      <c r="BA154" s="23">
        <f t="shared" ref="BA154" si="1348">ROUND(AZ154*G154,2)</f>
        <v>0</v>
      </c>
      <c r="BC154" s="23">
        <f t="shared" ref="BC154" si="1349">ROUND(BB154*G154,2)</f>
        <v>0</v>
      </c>
      <c r="BE154" s="23">
        <f t="shared" ref="BE154" si="1350">ROUND(BD154*G154,2)</f>
        <v>0</v>
      </c>
      <c r="BG154" s="23">
        <f t="shared" ref="BG154" si="1351">ROUND(BF154*G154,2)</f>
        <v>0</v>
      </c>
      <c r="BI154" s="23">
        <f t="shared" ref="BI154" si="1352">ROUND(BH154*G154,2)</f>
        <v>0</v>
      </c>
      <c r="BK154" s="23">
        <f t="shared" ref="BK154" si="1353">ROUND(BJ154*G154,2)</f>
        <v>0</v>
      </c>
      <c r="BM154" s="23">
        <f t="shared" ref="BM154" si="1354">ROUND(BL154*G154,2)</f>
        <v>0</v>
      </c>
      <c r="BO154" s="23">
        <f t="shared" ref="BO154" si="1355">ROUND(BN154*G154,2)</f>
        <v>0</v>
      </c>
      <c r="BQ154" s="23">
        <f t="shared" ref="BQ154" si="1356">ROUND(BP154*G154,2)</f>
        <v>0</v>
      </c>
      <c r="BS154" s="23">
        <f t="shared" ref="BS154" si="1357">ROUND(BR154*G154,2)</f>
        <v>0</v>
      </c>
      <c r="BU154" s="23">
        <f t="shared" ref="BU154" si="1358">ROUND(BT154*G154,2)</f>
        <v>0</v>
      </c>
      <c r="BW154" s="23">
        <f t="shared" ref="BW154" si="1359">ROUND(BV154*G154,2)</f>
        <v>0</v>
      </c>
      <c r="BY154" s="23">
        <f t="shared" ref="BY154" si="1360">ROUND(BX154*G154,2)</f>
        <v>0</v>
      </c>
      <c r="CA154" s="23">
        <f t="shared" ref="CA154" si="1361">ROUND(BZ154*G154,2)</f>
        <v>0</v>
      </c>
      <c r="CB154" s="62">
        <v>1</v>
      </c>
      <c r="CC154" s="23">
        <f t="shared" ref="CC154" si="1362">ROUND(CB154*G154,2)</f>
        <v>35596.82</v>
      </c>
    </row>
    <row r="155" spans="1:81" s="61" customFormat="1" ht="18.75" customHeight="1" x14ac:dyDescent="0.2">
      <c r="A155" s="94"/>
      <c r="B155" s="110" t="s">
        <v>263</v>
      </c>
      <c r="C155" s="64" t="s">
        <v>264</v>
      </c>
      <c r="D155" s="63" t="s">
        <v>33</v>
      </c>
      <c r="E155" s="77">
        <v>0</v>
      </c>
      <c r="F155" s="75"/>
      <c r="G155" s="78">
        <v>35596.82</v>
      </c>
      <c r="H155" s="107">
        <f t="shared" ref="H155:H165" si="1363">ROUND(E155*G154,2)</f>
        <v>0</v>
      </c>
      <c r="I155" s="79">
        <f t="shared" si="1216"/>
        <v>1</v>
      </c>
      <c r="J155" s="96">
        <f t="shared" si="1217"/>
        <v>35596.82</v>
      </c>
      <c r="K155" s="79">
        <f t="shared" si="1306"/>
        <v>-1</v>
      </c>
      <c r="L155" s="79">
        <f t="shared" si="1307"/>
        <v>1</v>
      </c>
      <c r="M155" s="96">
        <f t="shared" si="1308"/>
        <v>35596.82</v>
      </c>
      <c r="N155" s="79">
        <f t="shared" si="1309"/>
        <v>-1</v>
      </c>
      <c r="O155" s="96">
        <f t="shared" si="1310"/>
        <v>-35596.82</v>
      </c>
      <c r="P155" s="101"/>
      <c r="Q155" s="96">
        <f t="shared" ref="Q155:Q165" si="1364">ROUND(P155*G154,2)</f>
        <v>0</v>
      </c>
      <c r="R155" s="79"/>
      <c r="S155" s="96">
        <f t="shared" ref="S155:S165" si="1365">ROUND(R155*G154,2)</f>
        <v>0</v>
      </c>
      <c r="T155" s="79"/>
      <c r="U155" s="102">
        <f t="shared" si="1313"/>
        <v>0</v>
      </c>
      <c r="V155" s="101"/>
      <c r="W155" s="79">
        <f t="shared" ref="W155:W165" si="1366">ROUND(V155*G154,2)</f>
        <v>0</v>
      </c>
      <c r="X155" s="60"/>
      <c r="Y155" s="79">
        <f t="shared" ref="Y155:Y165" si="1367">ROUND(X155*G154,2)</f>
        <v>0</v>
      </c>
      <c r="Z155" s="60"/>
      <c r="AA155" s="79">
        <f t="shared" ref="AA155:AA165" si="1368">ROUND(Z155*G154,2)</f>
        <v>0</v>
      </c>
      <c r="AB155" s="60"/>
      <c r="AC155" s="23">
        <f t="shared" ref="AC155:AC165" si="1369">ROUND(AB155*G154,2)</f>
        <v>0</v>
      </c>
      <c r="AD155" s="60"/>
      <c r="AE155" s="23">
        <f t="shared" ref="AE155:AE165" si="1370">ROUND(AD155*G154,2)</f>
        <v>0</v>
      </c>
      <c r="AF155" s="60"/>
      <c r="AG155" s="23">
        <f t="shared" ref="AG155:AG165" si="1371">ROUND(AF155*G154,2)</f>
        <v>0</v>
      </c>
      <c r="AH155" s="60"/>
      <c r="AI155" s="23">
        <f t="shared" ref="AI155:AI165" si="1372">ROUND(AH155*G154,2)</f>
        <v>0</v>
      </c>
      <c r="AJ155" s="60"/>
      <c r="AK155" s="23">
        <f t="shared" ref="AK155:AK165" si="1373">ROUND(AJ155*G154,2)</f>
        <v>0</v>
      </c>
      <c r="AL155" s="60"/>
      <c r="AM155" s="23">
        <f t="shared" ref="AM155:AM165" si="1374">ROUND(AL155*G154,2)</f>
        <v>0</v>
      </c>
      <c r="AN155" s="60"/>
      <c r="AO155" s="23">
        <f t="shared" ref="AO155:AO165" si="1375">ROUND(AN155*G154,2)</f>
        <v>0</v>
      </c>
      <c r="AP155" s="60"/>
      <c r="AQ155" s="23">
        <f t="shared" ref="AQ155:AQ165" si="1376">ROUND(AP155*G154,2)</f>
        <v>0</v>
      </c>
      <c r="AR155" s="60"/>
      <c r="AS155" s="23">
        <f t="shared" ref="AS155:AS165" si="1377">ROUND(AR155*G154,2)</f>
        <v>0</v>
      </c>
      <c r="AT155" s="60"/>
      <c r="AU155" s="23">
        <f t="shared" ref="AU155:AU165" si="1378">ROUND(AT155*G154,2)</f>
        <v>0</v>
      </c>
      <c r="AV155" s="60"/>
      <c r="AW155" s="23">
        <f t="shared" ref="AW155:AW165" si="1379">ROUND(AV155*G154,2)</f>
        <v>0</v>
      </c>
      <c r="AX155" s="60"/>
      <c r="AY155" s="23">
        <f t="shared" ref="AY155:AY165" si="1380">ROUND(AX155*G154,2)</f>
        <v>0</v>
      </c>
      <c r="BA155" s="23">
        <f t="shared" ref="BA155:BA165" si="1381">ROUND(AZ155*G154,2)</f>
        <v>0</v>
      </c>
      <c r="BC155" s="23">
        <f t="shared" ref="BC155:BC165" si="1382">ROUND(BB155*G154,2)</f>
        <v>0</v>
      </c>
      <c r="BE155" s="23">
        <f t="shared" ref="BE155:BE165" si="1383">ROUND(BD155*G154,2)</f>
        <v>0</v>
      </c>
      <c r="BG155" s="23">
        <f t="shared" ref="BG155:BG165" si="1384">ROUND(BF155*G154,2)</f>
        <v>0</v>
      </c>
      <c r="BI155" s="23">
        <f t="shared" ref="BI155:BI165" si="1385">ROUND(BH155*G154,2)</f>
        <v>0</v>
      </c>
      <c r="BK155" s="23">
        <f t="shared" ref="BK155:BK165" si="1386">ROUND(BJ155*G154,2)</f>
        <v>0</v>
      </c>
      <c r="BM155" s="23">
        <f t="shared" ref="BM155:BM165" si="1387">ROUND(BL155*G154,2)</f>
        <v>0</v>
      </c>
      <c r="BO155" s="23">
        <f t="shared" ref="BO155:BO165" si="1388">ROUND(BN155*G154,2)</f>
        <v>0</v>
      </c>
      <c r="BQ155" s="23">
        <f t="shared" ref="BQ155:BQ165" si="1389">ROUND(BP155*G154,2)</f>
        <v>0</v>
      </c>
      <c r="BS155" s="23">
        <f t="shared" ref="BS155:BS165" si="1390">ROUND(BR155*G154,2)</f>
        <v>0</v>
      </c>
      <c r="BU155" s="23">
        <f t="shared" ref="BU155:BU165" si="1391">ROUND(BT155*G154,2)</f>
        <v>0</v>
      </c>
      <c r="BW155" s="23">
        <f t="shared" ref="BW155:BW165" si="1392">ROUND(BV155*G154,2)</f>
        <v>0</v>
      </c>
      <c r="BY155" s="23">
        <f t="shared" ref="BY155:BY165" si="1393">ROUND(BX155*G154,2)</f>
        <v>0</v>
      </c>
      <c r="CA155" s="23">
        <f t="shared" ref="CA155:CA165" si="1394">ROUND(BZ155*G154,2)</f>
        <v>0</v>
      </c>
      <c r="CB155" s="62">
        <v>1</v>
      </c>
      <c r="CC155" s="23">
        <f>ROUND(CB155*G154,2)</f>
        <v>35596.82</v>
      </c>
    </row>
    <row r="156" spans="1:81" s="61" customFormat="1" ht="82.5" x14ac:dyDescent="0.2">
      <c r="A156" s="94"/>
      <c r="B156" s="110" t="s">
        <v>265</v>
      </c>
      <c r="C156" s="64" t="s">
        <v>266</v>
      </c>
      <c r="D156" s="63" t="s">
        <v>33</v>
      </c>
      <c r="E156" s="77">
        <v>0</v>
      </c>
      <c r="F156" s="75"/>
      <c r="G156" s="78">
        <v>31420.12</v>
      </c>
      <c r="H156" s="107">
        <f t="shared" si="1363"/>
        <v>0</v>
      </c>
      <c r="I156" s="79">
        <f t="shared" si="1216"/>
        <v>1</v>
      </c>
      <c r="J156" s="96">
        <f t="shared" si="1217"/>
        <v>31420.12</v>
      </c>
      <c r="K156" s="79">
        <f t="shared" si="1306"/>
        <v>-1</v>
      </c>
      <c r="L156" s="79">
        <f t="shared" si="1307"/>
        <v>1</v>
      </c>
      <c r="M156" s="96">
        <f t="shared" si="1308"/>
        <v>31420.12</v>
      </c>
      <c r="N156" s="79">
        <f t="shared" si="1309"/>
        <v>-1</v>
      </c>
      <c r="O156" s="96">
        <f t="shared" si="1310"/>
        <v>-31420.12</v>
      </c>
      <c r="P156" s="101"/>
      <c r="Q156" s="96">
        <f t="shared" si="1364"/>
        <v>0</v>
      </c>
      <c r="R156" s="79"/>
      <c r="S156" s="96">
        <f t="shared" si="1365"/>
        <v>0</v>
      </c>
      <c r="T156" s="79"/>
      <c r="U156" s="102">
        <f t="shared" si="1313"/>
        <v>0</v>
      </c>
      <c r="V156" s="101"/>
      <c r="W156" s="79">
        <f t="shared" si="1366"/>
        <v>0</v>
      </c>
      <c r="X156" s="60"/>
      <c r="Y156" s="79">
        <f t="shared" si="1367"/>
        <v>0</v>
      </c>
      <c r="Z156" s="60"/>
      <c r="AA156" s="79">
        <f t="shared" si="1368"/>
        <v>0</v>
      </c>
      <c r="AB156" s="60"/>
      <c r="AC156" s="23">
        <f t="shared" si="1369"/>
        <v>0</v>
      </c>
      <c r="AD156" s="60"/>
      <c r="AE156" s="23">
        <f t="shared" si="1370"/>
        <v>0</v>
      </c>
      <c r="AF156" s="60"/>
      <c r="AG156" s="23">
        <f t="shared" si="1371"/>
        <v>0</v>
      </c>
      <c r="AH156" s="60"/>
      <c r="AI156" s="23">
        <f t="shared" si="1372"/>
        <v>0</v>
      </c>
      <c r="AJ156" s="60"/>
      <c r="AK156" s="23">
        <f t="shared" si="1373"/>
        <v>0</v>
      </c>
      <c r="AL156" s="60"/>
      <c r="AM156" s="23">
        <f t="shared" si="1374"/>
        <v>0</v>
      </c>
      <c r="AN156" s="60"/>
      <c r="AO156" s="23">
        <f t="shared" si="1375"/>
        <v>0</v>
      </c>
      <c r="AP156" s="60"/>
      <c r="AQ156" s="23">
        <f t="shared" si="1376"/>
        <v>0</v>
      </c>
      <c r="AR156" s="60"/>
      <c r="AS156" s="23">
        <f t="shared" si="1377"/>
        <v>0</v>
      </c>
      <c r="AT156" s="60"/>
      <c r="AU156" s="23">
        <f t="shared" si="1378"/>
        <v>0</v>
      </c>
      <c r="AV156" s="60"/>
      <c r="AW156" s="23">
        <f t="shared" si="1379"/>
        <v>0</v>
      </c>
      <c r="AX156" s="60"/>
      <c r="AY156" s="23">
        <f t="shared" si="1380"/>
        <v>0</v>
      </c>
      <c r="BA156" s="23">
        <f t="shared" si="1381"/>
        <v>0</v>
      </c>
      <c r="BC156" s="23">
        <f t="shared" si="1382"/>
        <v>0</v>
      </c>
      <c r="BE156" s="23">
        <f t="shared" si="1383"/>
        <v>0</v>
      </c>
      <c r="BG156" s="23">
        <f t="shared" si="1384"/>
        <v>0</v>
      </c>
      <c r="BI156" s="23">
        <f t="shared" si="1385"/>
        <v>0</v>
      </c>
      <c r="BK156" s="23">
        <f t="shared" si="1386"/>
        <v>0</v>
      </c>
      <c r="BM156" s="23">
        <f t="shared" si="1387"/>
        <v>0</v>
      </c>
      <c r="BO156" s="23">
        <f t="shared" si="1388"/>
        <v>0</v>
      </c>
      <c r="BQ156" s="23">
        <f t="shared" si="1389"/>
        <v>0</v>
      </c>
      <c r="BS156" s="23">
        <f t="shared" si="1390"/>
        <v>0</v>
      </c>
      <c r="BU156" s="23">
        <f t="shared" si="1391"/>
        <v>0</v>
      </c>
      <c r="BW156" s="23">
        <f t="shared" si="1392"/>
        <v>0</v>
      </c>
      <c r="BY156" s="23">
        <f t="shared" si="1393"/>
        <v>0</v>
      </c>
      <c r="CA156" s="23">
        <f t="shared" si="1394"/>
        <v>0</v>
      </c>
      <c r="CB156" s="62">
        <v>1</v>
      </c>
      <c r="CC156" s="23">
        <f>ROUND(CB156*G156,2)</f>
        <v>31420.12</v>
      </c>
    </row>
    <row r="157" spans="1:81" s="61" customFormat="1" ht="49.5" x14ac:dyDescent="0.2">
      <c r="A157" s="94"/>
      <c r="B157" s="110" t="s">
        <v>267</v>
      </c>
      <c r="C157" s="64" t="s">
        <v>268</v>
      </c>
      <c r="D157" s="63" t="s">
        <v>33</v>
      </c>
      <c r="E157" s="77">
        <v>0</v>
      </c>
      <c r="F157" s="75"/>
      <c r="G157" s="78">
        <v>31940.36</v>
      </c>
      <c r="H157" s="107">
        <f t="shared" si="1363"/>
        <v>0</v>
      </c>
      <c r="I157" s="79">
        <f t="shared" si="1216"/>
        <v>2</v>
      </c>
      <c r="J157" s="96">
        <f t="shared" si="1217"/>
        <v>63880.72</v>
      </c>
      <c r="K157" s="79">
        <f t="shared" si="1306"/>
        <v>-2</v>
      </c>
      <c r="L157" s="79">
        <f t="shared" si="1307"/>
        <v>2</v>
      </c>
      <c r="M157" s="96">
        <f t="shared" si="1308"/>
        <v>63880.72</v>
      </c>
      <c r="N157" s="79">
        <f t="shared" si="1309"/>
        <v>-2</v>
      </c>
      <c r="O157" s="96">
        <f t="shared" si="1310"/>
        <v>-63880.72</v>
      </c>
      <c r="P157" s="101"/>
      <c r="Q157" s="96">
        <f t="shared" si="1364"/>
        <v>0</v>
      </c>
      <c r="R157" s="79"/>
      <c r="S157" s="96">
        <f t="shared" si="1365"/>
        <v>0</v>
      </c>
      <c r="T157" s="79"/>
      <c r="U157" s="102">
        <f t="shared" si="1313"/>
        <v>0</v>
      </c>
      <c r="V157" s="101"/>
      <c r="W157" s="79">
        <f t="shared" si="1366"/>
        <v>0</v>
      </c>
      <c r="X157" s="60"/>
      <c r="Y157" s="79">
        <f t="shared" si="1367"/>
        <v>0</v>
      </c>
      <c r="Z157" s="60"/>
      <c r="AA157" s="79">
        <f t="shared" si="1368"/>
        <v>0</v>
      </c>
      <c r="AB157" s="60"/>
      <c r="AC157" s="23">
        <f t="shared" si="1369"/>
        <v>0</v>
      </c>
      <c r="AD157" s="60"/>
      <c r="AE157" s="23">
        <f t="shared" si="1370"/>
        <v>0</v>
      </c>
      <c r="AF157" s="60"/>
      <c r="AG157" s="23">
        <f t="shared" si="1371"/>
        <v>0</v>
      </c>
      <c r="AH157" s="60"/>
      <c r="AI157" s="23">
        <f t="shared" si="1372"/>
        <v>0</v>
      </c>
      <c r="AJ157" s="60"/>
      <c r="AK157" s="23">
        <f t="shared" si="1373"/>
        <v>0</v>
      </c>
      <c r="AL157" s="60"/>
      <c r="AM157" s="23">
        <f t="shared" si="1374"/>
        <v>0</v>
      </c>
      <c r="AN157" s="60"/>
      <c r="AO157" s="23">
        <f t="shared" si="1375"/>
        <v>0</v>
      </c>
      <c r="AP157" s="60"/>
      <c r="AQ157" s="23">
        <f t="shared" si="1376"/>
        <v>0</v>
      </c>
      <c r="AR157" s="60"/>
      <c r="AS157" s="23">
        <f t="shared" si="1377"/>
        <v>0</v>
      </c>
      <c r="AT157" s="60"/>
      <c r="AU157" s="23">
        <f t="shared" si="1378"/>
        <v>0</v>
      </c>
      <c r="AV157" s="60"/>
      <c r="AW157" s="23">
        <f t="shared" si="1379"/>
        <v>0</v>
      </c>
      <c r="AX157" s="60"/>
      <c r="AY157" s="23">
        <f t="shared" si="1380"/>
        <v>0</v>
      </c>
      <c r="BA157" s="23">
        <f t="shared" si="1381"/>
        <v>0</v>
      </c>
      <c r="BC157" s="23">
        <f t="shared" si="1382"/>
        <v>0</v>
      </c>
      <c r="BE157" s="23">
        <f t="shared" si="1383"/>
        <v>0</v>
      </c>
      <c r="BG157" s="23">
        <f t="shared" si="1384"/>
        <v>0</v>
      </c>
      <c r="BI157" s="23">
        <f t="shared" si="1385"/>
        <v>0</v>
      </c>
      <c r="BK157" s="23">
        <f t="shared" si="1386"/>
        <v>0</v>
      </c>
      <c r="BM157" s="23">
        <f t="shared" si="1387"/>
        <v>0</v>
      </c>
      <c r="BO157" s="23">
        <f t="shared" si="1388"/>
        <v>0</v>
      </c>
      <c r="BQ157" s="23">
        <f t="shared" si="1389"/>
        <v>0</v>
      </c>
      <c r="BS157" s="23">
        <f t="shared" si="1390"/>
        <v>0</v>
      </c>
      <c r="BU157" s="23">
        <f t="shared" si="1391"/>
        <v>0</v>
      </c>
      <c r="BW157" s="23">
        <f t="shared" si="1392"/>
        <v>0</v>
      </c>
      <c r="BY157" s="23">
        <f t="shared" si="1393"/>
        <v>0</v>
      </c>
      <c r="CA157" s="23">
        <f t="shared" si="1394"/>
        <v>0</v>
      </c>
      <c r="CB157" s="62">
        <v>2</v>
      </c>
      <c r="CC157" s="23">
        <f>ROUND(CB157*G157,2)</f>
        <v>63880.72</v>
      </c>
    </row>
    <row r="158" spans="1:81" s="61" customFormat="1" ht="33" x14ac:dyDescent="0.2">
      <c r="A158" s="94"/>
      <c r="B158" s="110" t="s">
        <v>269</v>
      </c>
      <c r="C158" s="64" t="s">
        <v>270</v>
      </c>
      <c r="D158" s="63" t="s">
        <v>33</v>
      </c>
      <c r="E158" s="77">
        <v>0</v>
      </c>
      <c r="F158" s="75"/>
      <c r="G158" s="78">
        <v>14086.78</v>
      </c>
      <c r="H158" s="107">
        <f t="shared" si="1363"/>
        <v>0</v>
      </c>
      <c r="I158" s="79">
        <f t="shared" si="1216"/>
        <v>1</v>
      </c>
      <c r="J158" s="96">
        <f t="shared" si="1217"/>
        <v>14086.78</v>
      </c>
      <c r="K158" s="79">
        <f t="shared" si="1306"/>
        <v>-1</v>
      </c>
      <c r="L158" s="79">
        <f t="shared" si="1307"/>
        <v>1</v>
      </c>
      <c r="M158" s="96">
        <f t="shared" si="1308"/>
        <v>14086.78</v>
      </c>
      <c r="N158" s="79">
        <f t="shared" si="1309"/>
        <v>-1</v>
      </c>
      <c r="O158" s="96">
        <f t="shared" si="1310"/>
        <v>-14086.78</v>
      </c>
      <c r="P158" s="101"/>
      <c r="Q158" s="96">
        <f t="shared" si="1364"/>
        <v>0</v>
      </c>
      <c r="R158" s="79"/>
      <c r="S158" s="96">
        <f t="shared" si="1365"/>
        <v>0</v>
      </c>
      <c r="T158" s="79"/>
      <c r="U158" s="102">
        <f t="shared" si="1313"/>
        <v>0</v>
      </c>
      <c r="V158" s="101"/>
      <c r="W158" s="79">
        <f t="shared" si="1366"/>
        <v>0</v>
      </c>
      <c r="X158" s="60"/>
      <c r="Y158" s="79">
        <f t="shared" si="1367"/>
        <v>0</v>
      </c>
      <c r="Z158" s="60"/>
      <c r="AA158" s="79">
        <f t="shared" si="1368"/>
        <v>0</v>
      </c>
      <c r="AB158" s="60"/>
      <c r="AC158" s="23">
        <f t="shared" si="1369"/>
        <v>0</v>
      </c>
      <c r="AD158" s="60"/>
      <c r="AE158" s="23">
        <f t="shared" si="1370"/>
        <v>0</v>
      </c>
      <c r="AF158" s="60"/>
      <c r="AG158" s="23">
        <f t="shared" si="1371"/>
        <v>0</v>
      </c>
      <c r="AH158" s="60"/>
      <c r="AI158" s="23">
        <f t="shared" si="1372"/>
        <v>0</v>
      </c>
      <c r="AJ158" s="60"/>
      <c r="AK158" s="23">
        <f t="shared" si="1373"/>
        <v>0</v>
      </c>
      <c r="AL158" s="60"/>
      <c r="AM158" s="23">
        <f t="shared" si="1374"/>
        <v>0</v>
      </c>
      <c r="AN158" s="60"/>
      <c r="AO158" s="23">
        <f t="shared" si="1375"/>
        <v>0</v>
      </c>
      <c r="AP158" s="60"/>
      <c r="AQ158" s="23">
        <f t="shared" si="1376"/>
        <v>0</v>
      </c>
      <c r="AR158" s="60"/>
      <c r="AS158" s="23">
        <f t="shared" si="1377"/>
        <v>0</v>
      </c>
      <c r="AT158" s="60"/>
      <c r="AU158" s="23">
        <f t="shared" si="1378"/>
        <v>0</v>
      </c>
      <c r="AV158" s="60"/>
      <c r="AW158" s="23">
        <f t="shared" si="1379"/>
        <v>0</v>
      </c>
      <c r="AX158" s="60"/>
      <c r="AY158" s="23">
        <f t="shared" si="1380"/>
        <v>0</v>
      </c>
      <c r="BA158" s="23">
        <f t="shared" si="1381"/>
        <v>0</v>
      </c>
      <c r="BC158" s="23">
        <f t="shared" si="1382"/>
        <v>0</v>
      </c>
      <c r="BE158" s="23">
        <f t="shared" si="1383"/>
        <v>0</v>
      </c>
      <c r="BG158" s="23">
        <f t="shared" si="1384"/>
        <v>0</v>
      </c>
      <c r="BI158" s="23">
        <f t="shared" si="1385"/>
        <v>0</v>
      </c>
      <c r="BK158" s="23">
        <f t="shared" si="1386"/>
        <v>0</v>
      </c>
      <c r="BM158" s="23">
        <f t="shared" si="1387"/>
        <v>0</v>
      </c>
      <c r="BO158" s="23">
        <f t="shared" si="1388"/>
        <v>0</v>
      </c>
      <c r="BQ158" s="23">
        <f t="shared" si="1389"/>
        <v>0</v>
      </c>
      <c r="BS158" s="23">
        <f t="shared" si="1390"/>
        <v>0</v>
      </c>
      <c r="BU158" s="23">
        <f t="shared" si="1391"/>
        <v>0</v>
      </c>
      <c r="BW158" s="23">
        <f t="shared" si="1392"/>
        <v>0</v>
      </c>
      <c r="BY158" s="23">
        <f t="shared" si="1393"/>
        <v>0</v>
      </c>
      <c r="CA158" s="23">
        <f t="shared" si="1394"/>
        <v>0</v>
      </c>
      <c r="CB158" s="62">
        <v>1</v>
      </c>
      <c r="CC158" s="23">
        <f t="shared" ref="CC158:CC165" si="1395">ROUND(CB158*G158,2)</f>
        <v>14086.78</v>
      </c>
    </row>
    <row r="159" spans="1:81" s="61" customFormat="1" ht="33" x14ac:dyDescent="0.2">
      <c r="A159" s="94"/>
      <c r="B159" s="110" t="s">
        <v>271</v>
      </c>
      <c r="C159" s="64" t="s">
        <v>272</v>
      </c>
      <c r="D159" s="63" t="s">
        <v>33</v>
      </c>
      <c r="E159" s="77">
        <v>0</v>
      </c>
      <c r="F159" s="75"/>
      <c r="G159" s="78">
        <v>8343.75</v>
      </c>
      <c r="H159" s="107">
        <f t="shared" si="1363"/>
        <v>0</v>
      </c>
      <c r="I159" s="79">
        <f t="shared" si="1216"/>
        <v>1</v>
      </c>
      <c r="J159" s="96">
        <f t="shared" si="1217"/>
        <v>8343.75</v>
      </c>
      <c r="K159" s="79">
        <f t="shared" si="1306"/>
        <v>-1</v>
      </c>
      <c r="L159" s="79">
        <f t="shared" si="1307"/>
        <v>1</v>
      </c>
      <c r="M159" s="96">
        <f t="shared" si="1308"/>
        <v>8343.75</v>
      </c>
      <c r="N159" s="79">
        <f t="shared" si="1309"/>
        <v>-1</v>
      </c>
      <c r="O159" s="96">
        <f t="shared" si="1310"/>
        <v>-8343.75</v>
      </c>
      <c r="P159" s="101"/>
      <c r="Q159" s="96">
        <f t="shared" si="1364"/>
        <v>0</v>
      </c>
      <c r="R159" s="79"/>
      <c r="S159" s="96">
        <f t="shared" si="1365"/>
        <v>0</v>
      </c>
      <c r="T159" s="79"/>
      <c r="U159" s="102">
        <f t="shared" si="1313"/>
        <v>0</v>
      </c>
      <c r="V159" s="101"/>
      <c r="W159" s="79">
        <f t="shared" si="1366"/>
        <v>0</v>
      </c>
      <c r="X159" s="60"/>
      <c r="Y159" s="79">
        <f t="shared" si="1367"/>
        <v>0</v>
      </c>
      <c r="Z159" s="60"/>
      <c r="AA159" s="79">
        <f t="shared" si="1368"/>
        <v>0</v>
      </c>
      <c r="AB159" s="60"/>
      <c r="AC159" s="23">
        <f t="shared" si="1369"/>
        <v>0</v>
      </c>
      <c r="AD159" s="60"/>
      <c r="AE159" s="23">
        <f t="shared" si="1370"/>
        <v>0</v>
      </c>
      <c r="AF159" s="60"/>
      <c r="AG159" s="23">
        <f t="shared" si="1371"/>
        <v>0</v>
      </c>
      <c r="AH159" s="60"/>
      <c r="AI159" s="23">
        <f t="shared" si="1372"/>
        <v>0</v>
      </c>
      <c r="AJ159" s="60"/>
      <c r="AK159" s="23">
        <f t="shared" si="1373"/>
        <v>0</v>
      </c>
      <c r="AL159" s="60"/>
      <c r="AM159" s="23">
        <f t="shared" si="1374"/>
        <v>0</v>
      </c>
      <c r="AN159" s="60"/>
      <c r="AO159" s="23">
        <f t="shared" si="1375"/>
        <v>0</v>
      </c>
      <c r="AP159" s="60"/>
      <c r="AQ159" s="23">
        <f t="shared" si="1376"/>
        <v>0</v>
      </c>
      <c r="AR159" s="60"/>
      <c r="AS159" s="23">
        <f t="shared" si="1377"/>
        <v>0</v>
      </c>
      <c r="AT159" s="60"/>
      <c r="AU159" s="23">
        <f t="shared" si="1378"/>
        <v>0</v>
      </c>
      <c r="AV159" s="60"/>
      <c r="AW159" s="23">
        <f t="shared" si="1379"/>
        <v>0</v>
      </c>
      <c r="AX159" s="60"/>
      <c r="AY159" s="23">
        <f t="shared" si="1380"/>
        <v>0</v>
      </c>
      <c r="BA159" s="23">
        <f t="shared" si="1381"/>
        <v>0</v>
      </c>
      <c r="BC159" s="23">
        <f t="shared" si="1382"/>
        <v>0</v>
      </c>
      <c r="BE159" s="23">
        <f t="shared" si="1383"/>
        <v>0</v>
      </c>
      <c r="BG159" s="23">
        <f t="shared" si="1384"/>
        <v>0</v>
      </c>
      <c r="BI159" s="23">
        <f t="shared" si="1385"/>
        <v>0</v>
      </c>
      <c r="BK159" s="23">
        <f t="shared" si="1386"/>
        <v>0</v>
      </c>
      <c r="BM159" s="23">
        <f t="shared" si="1387"/>
        <v>0</v>
      </c>
      <c r="BO159" s="23">
        <f t="shared" si="1388"/>
        <v>0</v>
      </c>
      <c r="BQ159" s="23">
        <f t="shared" si="1389"/>
        <v>0</v>
      </c>
      <c r="BS159" s="23">
        <f t="shared" si="1390"/>
        <v>0</v>
      </c>
      <c r="BU159" s="23">
        <f t="shared" si="1391"/>
        <v>0</v>
      </c>
      <c r="BW159" s="23">
        <f t="shared" si="1392"/>
        <v>0</v>
      </c>
      <c r="BY159" s="23">
        <f t="shared" si="1393"/>
        <v>0</v>
      </c>
      <c r="CA159" s="23">
        <f t="shared" si="1394"/>
        <v>0</v>
      </c>
      <c r="CB159" s="62">
        <v>1</v>
      </c>
      <c r="CC159" s="23">
        <f t="shared" si="1395"/>
        <v>8343.75</v>
      </c>
    </row>
    <row r="160" spans="1:81" s="61" customFormat="1" ht="33" x14ac:dyDescent="0.2">
      <c r="A160" s="94"/>
      <c r="B160" s="110" t="s">
        <v>273</v>
      </c>
      <c r="C160" s="64" t="s">
        <v>274</v>
      </c>
      <c r="D160" s="63" t="s">
        <v>33</v>
      </c>
      <c r="E160" s="77">
        <v>0</v>
      </c>
      <c r="F160" s="75"/>
      <c r="G160" s="78">
        <v>9251.32</v>
      </c>
      <c r="H160" s="107">
        <f t="shared" si="1363"/>
        <v>0</v>
      </c>
      <c r="I160" s="79">
        <f t="shared" si="1216"/>
        <v>1</v>
      </c>
      <c r="J160" s="96">
        <f t="shared" si="1217"/>
        <v>9251.32</v>
      </c>
      <c r="K160" s="79">
        <f t="shared" si="1306"/>
        <v>-1</v>
      </c>
      <c r="L160" s="79">
        <f t="shared" si="1307"/>
        <v>1</v>
      </c>
      <c r="M160" s="96">
        <f t="shared" si="1308"/>
        <v>9251.32</v>
      </c>
      <c r="N160" s="79">
        <f t="shared" si="1309"/>
        <v>-1</v>
      </c>
      <c r="O160" s="96">
        <f t="shared" si="1310"/>
        <v>-9251.32</v>
      </c>
      <c r="P160" s="101"/>
      <c r="Q160" s="96">
        <f t="shared" si="1364"/>
        <v>0</v>
      </c>
      <c r="R160" s="79"/>
      <c r="S160" s="96">
        <f t="shared" si="1365"/>
        <v>0</v>
      </c>
      <c r="T160" s="79"/>
      <c r="U160" s="102">
        <f t="shared" si="1313"/>
        <v>0</v>
      </c>
      <c r="V160" s="101"/>
      <c r="W160" s="79">
        <f t="shared" si="1366"/>
        <v>0</v>
      </c>
      <c r="X160" s="60"/>
      <c r="Y160" s="79">
        <f t="shared" si="1367"/>
        <v>0</v>
      </c>
      <c r="Z160" s="60"/>
      <c r="AA160" s="79">
        <f t="shared" si="1368"/>
        <v>0</v>
      </c>
      <c r="AB160" s="60"/>
      <c r="AC160" s="23">
        <f t="shared" si="1369"/>
        <v>0</v>
      </c>
      <c r="AD160" s="60"/>
      <c r="AE160" s="23">
        <f t="shared" si="1370"/>
        <v>0</v>
      </c>
      <c r="AF160" s="60"/>
      <c r="AG160" s="23">
        <f t="shared" si="1371"/>
        <v>0</v>
      </c>
      <c r="AH160" s="60"/>
      <c r="AI160" s="23">
        <f t="shared" si="1372"/>
        <v>0</v>
      </c>
      <c r="AJ160" s="60"/>
      <c r="AK160" s="23">
        <f t="shared" si="1373"/>
        <v>0</v>
      </c>
      <c r="AL160" s="60"/>
      <c r="AM160" s="23">
        <f t="shared" si="1374"/>
        <v>0</v>
      </c>
      <c r="AN160" s="60"/>
      <c r="AO160" s="23">
        <f t="shared" si="1375"/>
        <v>0</v>
      </c>
      <c r="AP160" s="60"/>
      <c r="AQ160" s="23">
        <f t="shared" si="1376"/>
        <v>0</v>
      </c>
      <c r="AR160" s="60"/>
      <c r="AS160" s="23">
        <f t="shared" si="1377"/>
        <v>0</v>
      </c>
      <c r="AT160" s="60"/>
      <c r="AU160" s="23">
        <f t="shared" si="1378"/>
        <v>0</v>
      </c>
      <c r="AV160" s="60"/>
      <c r="AW160" s="23">
        <f t="shared" si="1379"/>
        <v>0</v>
      </c>
      <c r="AX160" s="60"/>
      <c r="AY160" s="23">
        <f t="shared" si="1380"/>
        <v>0</v>
      </c>
      <c r="BA160" s="23">
        <f t="shared" si="1381"/>
        <v>0</v>
      </c>
      <c r="BC160" s="23">
        <f t="shared" si="1382"/>
        <v>0</v>
      </c>
      <c r="BE160" s="23">
        <f t="shared" si="1383"/>
        <v>0</v>
      </c>
      <c r="BG160" s="23">
        <f t="shared" si="1384"/>
        <v>0</v>
      </c>
      <c r="BI160" s="23">
        <f t="shared" si="1385"/>
        <v>0</v>
      </c>
      <c r="BK160" s="23">
        <f t="shared" si="1386"/>
        <v>0</v>
      </c>
      <c r="BM160" s="23">
        <f t="shared" si="1387"/>
        <v>0</v>
      </c>
      <c r="BO160" s="23">
        <f t="shared" si="1388"/>
        <v>0</v>
      </c>
      <c r="BQ160" s="23">
        <f t="shared" si="1389"/>
        <v>0</v>
      </c>
      <c r="BS160" s="23">
        <f t="shared" si="1390"/>
        <v>0</v>
      </c>
      <c r="BU160" s="23">
        <f t="shared" si="1391"/>
        <v>0</v>
      </c>
      <c r="BW160" s="23">
        <f t="shared" si="1392"/>
        <v>0</v>
      </c>
      <c r="BY160" s="23">
        <f t="shared" si="1393"/>
        <v>0</v>
      </c>
      <c r="CA160" s="23">
        <f t="shared" si="1394"/>
        <v>0</v>
      </c>
      <c r="CB160" s="62">
        <v>1</v>
      </c>
      <c r="CC160" s="23">
        <f t="shared" si="1395"/>
        <v>9251.32</v>
      </c>
    </row>
    <row r="161" spans="1:81" s="61" customFormat="1" ht="49.5" x14ac:dyDescent="0.2">
      <c r="A161" s="94"/>
      <c r="B161" s="110" t="s">
        <v>275</v>
      </c>
      <c r="C161" s="64" t="s">
        <v>284</v>
      </c>
      <c r="D161" s="63" t="s">
        <v>33</v>
      </c>
      <c r="E161" s="77">
        <v>0</v>
      </c>
      <c r="F161" s="75"/>
      <c r="G161" s="78">
        <v>8117.32</v>
      </c>
      <c r="H161" s="107">
        <f t="shared" si="1363"/>
        <v>0</v>
      </c>
      <c r="I161" s="79">
        <f t="shared" si="1216"/>
        <v>0</v>
      </c>
      <c r="J161" s="96">
        <f t="shared" si="1217"/>
        <v>0</v>
      </c>
      <c r="K161" s="79">
        <f t="shared" si="1306"/>
        <v>0</v>
      </c>
      <c r="L161" s="79">
        <f t="shared" si="1307"/>
        <v>0</v>
      </c>
      <c r="M161" s="96">
        <f t="shared" si="1308"/>
        <v>0</v>
      </c>
      <c r="N161" s="79">
        <f t="shared" si="1309"/>
        <v>0</v>
      </c>
      <c r="O161" s="96">
        <f t="shared" si="1310"/>
        <v>0</v>
      </c>
      <c r="P161" s="101"/>
      <c r="Q161" s="96">
        <f t="shared" si="1364"/>
        <v>0</v>
      </c>
      <c r="R161" s="79"/>
      <c r="S161" s="96">
        <f t="shared" si="1365"/>
        <v>0</v>
      </c>
      <c r="T161" s="79"/>
      <c r="U161" s="102">
        <f t="shared" si="1313"/>
        <v>0</v>
      </c>
      <c r="V161" s="101"/>
      <c r="W161" s="79">
        <f t="shared" si="1366"/>
        <v>0</v>
      </c>
      <c r="X161" s="60"/>
      <c r="Y161" s="79">
        <f t="shared" si="1367"/>
        <v>0</v>
      </c>
      <c r="Z161" s="60"/>
      <c r="AA161" s="79">
        <f t="shared" si="1368"/>
        <v>0</v>
      </c>
      <c r="AB161" s="60"/>
      <c r="AC161" s="23">
        <f t="shared" si="1369"/>
        <v>0</v>
      </c>
      <c r="AD161" s="60"/>
      <c r="AE161" s="23">
        <f t="shared" si="1370"/>
        <v>0</v>
      </c>
      <c r="AF161" s="60"/>
      <c r="AG161" s="23">
        <f t="shared" si="1371"/>
        <v>0</v>
      </c>
      <c r="AH161" s="60"/>
      <c r="AI161" s="23">
        <f t="shared" si="1372"/>
        <v>0</v>
      </c>
      <c r="AJ161" s="60"/>
      <c r="AK161" s="23">
        <f t="shared" si="1373"/>
        <v>0</v>
      </c>
      <c r="AL161" s="60"/>
      <c r="AM161" s="23">
        <f t="shared" si="1374"/>
        <v>0</v>
      </c>
      <c r="AN161" s="60"/>
      <c r="AO161" s="23">
        <f t="shared" si="1375"/>
        <v>0</v>
      </c>
      <c r="AP161" s="60"/>
      <c r="AQ161" s="23">
        <f t="shared" si="1376"/>
        <v>0</v>
      </c>
      <c r="AR161" s="60"/>
      <c r="AS161" s="23">
        <f t="shared" si="1377"/>
        <v>0</v>
      </c>
      <c r="AT161" s="60"/>
      <c r="AU161" s="23">
        <f t="shared" si="1378"/>
        <v>0</v>
      </c>
      <c r="AV161" s="60"/>
      <c r="AW161" s="23">
        <f t="shared" si="1379"/>
        <v>0</v>
      </c>
      <c r="AX161" s="60"/>
      <c r="AY161" s="23">
        <f t="shared" si="1380"/>
        <v>0</v>
      </c>
      <c r="BA161" s="23">
        <f t="shared" si="1381"/>
        <v>0</v>
      </c>
      <c r="BC161" s="23">
        <f t="shared" si="1382"/>
        <v>0</v>
      </c>
      <c r="BE161" s="23">
        <f t="shared" si="1383"/>
        <v>0</v>
      </c>
      <c r="BG161" s="23">
        <f t="shared" si="1384"/>
        <v>0</v>
      </c>
      <c r="BI161" s="23">
        <f t="shared" si="1385"/>
        <v>0</v>
      </c>
      <c r="BK161" s="23">
        <f t="shared" si="1386"/>
        <v>0</v>
      </c>
      <c r="BM161" s="23">
        <f t="shared" si="1387"/>
        <v>0</v>
      </c>
      <c r="BO161" s="23">
        <f t="shared" si="1388"/>
        <v>0</v>
      </c>
      <c r="BQ161" s="23">
        <f t="shared" si="1389"/>
        <v>0</v>
      </c>
      <c r="BS161" s="23">
        <f t="shared" si="1390"/>
        <v>0</v>
      </c>
      <c r="BU161" s="23">
        <f t="shared" si="1391"/>
        <v>0</v>
      </c>
      <c r="BW161" s="23">
        <f t="shared" si="1392"/>
        <v>0</v>
      </c>
      <c r="BY161" s="23">
        <f t="shared" si="1393"/>
        <v>0</v>
      </c>
      <c r="CA161" s="23">
        <f t="shared" si="1394"/>
        <v>0</v>
      </c>
      <c r="CC161" s="23">
        <f t="shared" si="1395"/>
        <v>0</v>
      </c>
    </row>
    <row r="162" spans="1:81" s="61" customFormat="1" ht="33" x14ac:dyDescent="0.2">
      <c r="A162" s="94"/>
      <c r="B162" s="110" t="s">
        <v>276</v>
      </c>
      <c r="C162" s="64" t="s">
        <v>285</v>
      </c>
      <c r="D162" s="63" t="s">
        <v>287</v>
      </c>
      <c r="E162" s="77">
        <v>0</v>
      </c>
      <c r="F162" s="75"/>
      <c r="G162" s="78">
        <v>44905.279999999999</v>
      </c>
      <c r="H162" s="107">
        <f t="shared" si="1363"/>
        <v>0</v>
      </c>
      <c r="I162" s="79">
        <f t="shared" si="1216"/>
        <v>1</v>
      </c>
      <c r="J162" s="96">
        <f t="shared" si="1217"/>
        <v>44905.279999999999</v>
      </c>
      <c r="K162" s="79">
        <f t="shared" si="1306"/>
        <v>-1</v>
      </c>
      <c r="L162" s="79">
        <f t="shared" si="1307"/>
        <v>1</v>
      </c>
      <c r="M162" s="96">
        <f t="shared" si="1308"/>
        <v>44905.279999999999</v>
      </c>
      <c r="N162" s="79">
        <f t="shared" si="1309"/>
        <v>-1</v>
      </c>
      <c r="O162" s="96">
        <f t="shared" si="1310"/>
        <v>-44905.279999999999</v>
      </c>
      <c r="P162" s="101"/>
      <c r="Q162" s="96">
        <f t="shared" si="1364"/>
        <v>0</v>
      </c>
      <c r="R162" s="79"/>
      <c r="S162" s="96">
        <f t="shared" si="1365"/>
        <v>0</v>
      </c>
      <c r="T162" s="79"/>
      <c r="U162" s="102">
        <f t="shared" si="1313"/>
        <v>0</v>
      </c>
      <c r="V162" s="101"/>
      <c r="W162" s="79">
        <f t="shared" si="1366"/>
        <v>0</v>
      </c>
      <c r="X162" s="60"/>
      <c r="Y162" s="79">
        <f t="shared" si="1367"/>
        <v>0</v>
      </c>
      <c r="Z162" s="60"/>
      <c r="AA162" s="79">
        <f t="shared" si="1368"/>
        <v>0</v>
      </c>
      <c r="AB162" s="60"/>
      <c r="AC162" s="23">
        <f t="shared" si="1369"/>
        <v>0</v>
      </c>
      <c r="AD162" s="60"/>
      <c r="AE162" s="23">
        <f t="shared" si="1370"/>
        <v>0</v>
      </c>
      <c r="AF162" s="60"/>
      <c r="AG162" s="23">
        <f t="shared" si="1371"/>
        <v>0</v>
      </c>
      <c r="AH162" s="60"/>
      <c r="AI162" s="23">
        <f t="shared" si="1372"/>
        <v>0</v>
      </c>
      <c r="AJ162" s="60"/>
      <c r="AK162" s="23">
        <f t="shared" si="1373"/>
        <v>0</v>
      </c>
      <c r="AL162" s="60"/>
      <c r="AM162" s="23">
        <f t="shared" si="1374"/>
        <v>0</v>
      </c>
      <c r="AN162" s="60"/>
      <c r="AO162" s="23">
        <f t="shared" si="1375"/>
        <v>0</v>
      </c>
      <c r="AP162" s="60"/>
      <c r="AQ162" s="23">
        <f t="shared" si="1376"/>
        <v>0</v>
      </c>
      <c r="AR162" s="60"/>
      <c r="AS162" s="23">
        <f t="shared" si="1377"/>
        <v>0</v>
      </c>
      <c r="AT162" s="60"/>
      <c r="AU162" s="23">
        <f t="shared" si="1378"/>
        <v>0</v>
      </c>
      <c r="AV162" s="60"/>
      <c r="AW162" s="23">
        <f t="shared" si="1379"/>
        <v>0</v>
      </c>
      <c r="AX162" s="60"/>
      <c r="AY162" s="23">
        <f t="shared" si="1380"/>
        <v>0</v>
      </c>
      <c r="BA162" s="23">
        <f t="shared" si="1381"/>
        <v>0</v>
      </c>
      <c r="BC162" s="23">
        <f t="shared" si="1382"/>
        <v>0</v>
      </c>
      <c r="BE162" s="23">
        <f t="shared" si="1383"/>
        <v>0</v>
      </c>
      <c r="BG162" s="23">
        <f t="shared" si="1384"/>
        <v>0</v>
      </c>
      <c r="BI162" s="23">
        <f t="shared" si="1385"/>
        <v>0</v>
      </c>
      <c r="BK162" s="23">
        <f t="shared" si="1386"/>
        <v>0</v>
      </c>
      <c r="BM162" s="23">
        <f t="shared" si="1387"/>
        <v>0</v>
      </c>
      <c r="BO162" s="23">
        <f t="shared" si="1388"/>
        <v>0</v>
      </c>
      <c r="BQ162" s="23">
        <f t="shared" si="1389"/>
        <v>0</v>
      </c>
      <c r="BS162" s="23">
        <f t="shared" si="1390"/>
        <v>0</v>
      </c>
      <c r="BU162" s="23">
        <f t="shared" si="1391"/>
        <v>0</v>
      </c>
      <c r="BW162" s="23">
        <f t="shared" si="1392"/>
        <v>0</v>
      </c>
      <c r="BY162" s="23">
        <f t="shared" si="1393"/>
        <v>0</v>
      </c>
      <c r="CA162" s="23">
        <f t="shared" si="1394"/>
        <v>0</v>
      </c>
      <c r="CB162" s="62">
        <v>1</v>
      </c>
      <c r="CC162" s="23">
        <f t="shared" si="1395"/>
        <v>44905.279999999999</v>
      </c>
    </row>
    <row r="163" spans="1:81" s="61" customFormat="1" ht="16.5" x14ac:dyDescent="0.2">
      <c r="A163" s="94"/>
      <c r="B163" s="110" t="s">
        <v>277</v>
      </c>
      <c r="C163" s="64" t="s">
        <v>278</v>
      </c>
      <c r="D163" s="63" t="s">
        <v>40</v>
      </c>
      <c r="E163" s="77">
        <v>0</v>
      </c>
      <c r="F163" s="75"/>
      <c r="G163" s="149">
        <v>980</v>
      </c>
      <c r="H163" s="107">
        <f t="shared" si="1363"/>
        <v>0</v>
      </c>
      <c r="I163" s="79">
        <f t="shared" si="1216"/>
        <v>8</v>
      </c>
      <c r="J163" s="96">
        <f t="shared" si="1217"/>
        <v>7840</v>
      </c>
      <c r="K163" s="79">
        <f t="shared" si="1285"/>
        <v>-8</v>
      </c>
      <c r="L163" s="79">
        <f t="shared" si="1286"/>
        <v>8</v>
      </c>
      <c r="M163" s="96">
        <f t="shared" si="1287"/>
        <v>7840</v>
      </c>
      <c r="N163" s="79">
        <f t="shared" si="1288"/>
        <v>-8</v>
      </c>
      <c r="O163" s="96">
        <f t="shared" si="1289"/>
        <v>-7840</v>
      </c>
      <c r="P163" s="101"/>
      <c r="Q163" s="96">
        <f t="shared" si="1364"/>
        <v>0</v>
      </c>
      <c r="R163" s="79"/>
      <c r="S163" s="96">
        <f t="shared" si="1365"/>
        <v>0</v>
      </c>
      <c r="T163" s="79"/>
      <c r="U163" s="102">
        <f t="shared" si="1313"/>
        <v>0</v>
      </c>
      <c r="V163" s="101"/>
      <c r="W163" s="79">
        <f t="shared" si="1366"/>
        <v>0</v>
      </c>
      <c r="X163" s="60"/>
      <c r="Y163" s="79">
        <f t="shared" si="1367"/>
        <v>0</v>
      </c>
      <c r="Z163" s="60"/>
      <c r="AA163" s="79">
        <f t="shared" si="1368"/>
        <v>0</v>
      </c>
      <c r="AB163" s="60"/>
      <c r="AC163" s="23">
        <f t="shared" si="1369"/>
        <v>0</v>
      </c>
      <c r="AD163" s="60"/>
      <c r="AE163" s="23">
        <f t="shared" si="1370"/>
        <v>0</v>
      </c>
      <c r="AF163" s="60"/>
      <c r="AG163" s="23">
        <f t="shared" si="1371"/>
        <v>0</v>
      </c>
      <c r="AH163" s="60"/>
      <c r="AI163" s="23">
        <f t="shared" si="1372"/>
        <v>0</v>
      </c>
      <c r="AJ163" s="60"/>
      <c r="AK163" s="23">
        <f t="shared" si="1373"/>
        <v>0</v>
      </c>
      <c r="AL163" s="60"/>
      <c r="AM163" s="23">
        <f t="shared" si="1374"/>
        <v>0</v>
      </c>
      <c r="AN163" s="60"/>
      <c r="AO163" s="23">
        <f t="shared" si="1375"/>
        <v>0</v>
      </c>
      <c r="AP163" s="60"/>
      <c r="AQ163" s="23">
        <f t="shared" si="1376"/>
        <v>0</v>
      </c>
      <c r="AR163" s="60"/>
      <c r="AS163" s="23">
        <f t="shared" si="1377"/>
        <v>0</v>
      </c>
      <c r="AT163" s="60"/>
      <c r="AU163" s="23">
        <f t="shared" si="1378"/>
        <v>0</v>
      </c>
      <c r="AV163" s="60"/>
      <c r="AW163" s="23">
        <f t="shared" si="1379"/>
        <v>0</v>
      </c>
      <c r="AX163" s="60"/>
      <c r="AY163" s="23">
        <f t="shared" si="1380"/>
        <v>0</v>
      </c>
      <c r="BA163" s="23">
        <f t="shared" si="1381"/>
        <v>0</v>
      </c>
      <c r="BC163" s="23">
        <f t="shared" si="1382"/>
        <v>0</v>
      </c>
      <c r="BE163" s="23">
        <f t="shared" si="1383"/>
        <v>0</v>
      </c>
      <c r="BG163" s="23">
        <f t="shared" si="1384"/>
        <v>0</v>
      </c>
      <c r="BI163" s="23">
        <f t="shared" si="1385"/>
        <v>0</v>
      </c>
      <c r="BK163" s="23">
        <f t="shared" si="1386"/>
        <v>0</v>
      </c>
      <c r="BM163" s="23">
        <f t="shared" si="1387"/>
        <v>0</v>
      </c>
      <c r="BO163" s="23">
        <f t="shared" si="1388"/>
        <v>0</v>
      </c>
      <c r="BQ163" s="23">
        <f t="shared" si="1389"/>
        <v>0</v>
      </c>
      <c r="BS163" s="23">
        <f t="shared" si="1390"/>
        <v>0</v>
      </c>
      <c r="BU163" s="23">
        <f t="shared" si="1391"/>
        <v>0</v>
      </c>
      <c r="BW163" s="23">
        <f t="shared" si="1392"/>
        <v>0</v>
      </c>
      <c r="BY163" s="23">
        <f t="shared" si="1393"/>
        <v>0</v>
      </c>
      <c r="CA163" s="23">
        <f t="shared" si="1394"/>
        <v>0</v>
      </c>
      <c r="CB163" s="62">
        <v>8</v>
      </c>
      <c r="CC163" s="23">
        <f t="shared" si="1395"/>
        <v>7840</v>
      </c>
    </row>
    <row r="164" spans="1:81" s="61" customFormat="1" ht="66" x14ac:dyDescent="0.2">
      <c r="A164" s="94"/>
      <c r="B164" s="110" t="s">
        <v>279</v>
      </c>
      <c r="C164" s="64" t="s">
        <v>286</v>
      </c>
      <c r="D164" s="63" t="s">
        <v>33</v>
      </c>
      <c r="E164" s="77">
        <v>0</v>
      </c>
      <c r="F164" s="75"/>
      <c r="G164" s="78">
        <v>6184.16</v>
      </c>
      <c r="H164" s="107">
        <f t="shared" si="1363"/>
        <v>0</v>
      </c>
      <c r="I164" s="79">
        <f t="shared" si="1216"/>
        <v>0</v>
      </c>
      <c r="J164" s="96">
        <f t="shared" si="1217"/>
        <v>0</v>
      </c>
      <c r="K164" s="79">
        <f t="shared" si="1285"/>
        <v>0</v>
      </c>
      <c r="L164" s="79">
        <f t="shared" si="1286"/>
        <v>0</v>
      </c>
      <c r="M164" s="96">
        <f t="shared" si="1287"/>
        <v>0</v>
      </c>
      <c r="N164" s="79">
        <f t="shared" si="1288"/>
        <v>0</v>
      </c>
      <c r="O164" s="96">
        <f t="shared" si="1289"/>
        <v>0</v>
      </c>
      <c r="P164" s="101"/>
      <c r="Q164" s="96">
        <f t="shared" si="1364"/>
        <v>0</v>
      </c>
      <c r="R164" s="79"/>
      <c r="S164" s="96">
        <f t="shared" si="1365"/>
        <v>0</v>
      </c>
      <c r="T164" s="79"/>
      <c r="U164" s="102">
        <f t="shared" si="1313"/>
        <v>0</v>
      </c>
      <c r="V164" s="101"/>
      <c r="W164" s="79">
        <f t="shared" si="1366"/>
        <v>0</v>
      </c>
      <c r="X164" s="60"/>
      <c r="Y164" s="79">
        <f t="shared" si="1367"/>
        <v>0</v>
      </c>
      <c r="Z164" s="60"/>
      <c r="AA164" s="79">
        <f t="shared" si="1368"/>
        <v>0</v>
      </c>
      <c r="AB164" s="60"/>
      <c r="AC164" s="23">
        <f t="shared" si="1369"/>
        <v>0</v>
      </c>
      <c r="AD164" s="60"/>
      <c r="AE164" s="23">
        <f t="shared" si="1370"/>
        <v>0</v>
      </c>
      <c r="AF164" s="60"/>
      <c r="AG164" s="23">
        <f t="shared" si="1371"/>
        <v>0</v>
      </c>
      <c r="AH164" s="60"/>
      <c r="AI164" s="23">
        <f t="shared" si="1372"/>
        <v>0</v>
      </c>
      <c r="AJ164" s="60"/>
      <c r="AK164" s="23">
        <f t="shared" si="1373"/>
        <v>0</v>
      </c>
      <c r="AL164" s="60"/>
      <c r="AM164" s="23">
        <f t="shared" si="1374"/>
        <v>0</v>
      </c>
      <c r="AN164" s="60"/>
      <c r="AO164" s="23">
        <f t="shared" si="1375"/>
        <v>0</v>
      </c>
      <c r="AP164" s="60"/>
      <c r="AQ164" s="23">
        <f t="shared" si="1376"/>
        <v>0</v>
      </c>
      <c r="AR164" s="60"/>
      <c r="AS164" s="23">
        <f t="shared" si="1377"/>
        <v>0</v>
      </c>
      <c r="AT164" s="60"/>
      <c r="AU164" s="23">
        <f t="shared" si="1378"/>
        <v>0</v>
      </c>
      <c r="AV164" s="60"/>
      <c r="AW164" s="23">
        <f t="shared" si="1379"/>
        <v>0</v>
      </c>
      <c r="AX164" s="60"/>
      <c r="AY164" s="23">
        <f t="shared" si="1380"/>
        <v>0</v>
      </c>
      <c r="BA164" s="23">
        <f t="shared" si="1381"/>
        <v>0</v>
      </c>
      <c r="BC164" s="23">
        <f t="shared" si="1382"/>
        <v>0</v>
      </c>
      <c r="BE164" s="23">
        <f t="shared" si="1383"/>
        <v>0</v>
      </c>
      <c r="BG164" s="23">
        <f t="shared" si="1384"/>
        <v>0</v>
      </c>
      <c r="BI164" s="23">
        <f t="shared" si="1385"/>
        <v>0</v>
      </c>
      <c r="BK164" s="23">
        <f t="shared" si="1386"/>
        <v>0</v>
      </c>
      <c r="BM164" s="23">
        <f t="shared" si="1387"/>
        <v>0</v>
      </c>
      <c r="BO164" s="23">
        <f t="shared" si="1388"/>
        <v>0</v>
      </c>
      <c r="BQ164" s="23">
        <f t="shared" si="1389"/>
        <v>0</v>
      </c>
      <c r="BS164" s="23">
        <f t="shared" si="1390"/>
        <v>0</v>
      </c>
      <c r="BU164" s="23">
        <f t="shared" si="1391"/>
        <v>0</v>
      </c>
      <c r="BW164" s="23">
        <f t="shared" si="1392"/>
        <v>0</v>
      </c>
      <c r="BY164" s="23">
        <f t="shared" si="1393"/>
        <v>0</v>
      </c>
      <c r="CA164" s="23">
        <f t="shared" si="1394"/>
        <v>0</v>
      </c>
      <c r="CC164" s="23">
        <f t="shared" si="1395"/>
        <v>0</v>
      </c>
    </row>
    <row r="165" spans="1:81" s="61" customFormat="1" ht="49.5" x14ac:dyDescent="0.2">
      <c r="A165" s="94"/>
      <c r="B165" s="110" t="s">
        <v>280</v>
      </c>
      <c r="C165" s="64" t="s">
        <v>281</v>
      </c>
      <c r="D165" s="63" t="s">
        <v>29</v>
      </c>
      <c r="E165" s="77">
        <v>0</v>
      </c>
      <c r="F165" s="75"/>
      <c r="G165" s="78">
        <v>6521.96</v>
      </c>
      <c r="H165" s="107">
        <f t="shared" si="1363"/>
        <v>0</v>
      </c>
      <c r="I165" s="79">
        <f t="shared" si="1216"/>
        <v>0</v>
      </c>
      <c r="J165" s="96">
        <f t="shared" si="1217"/>
        <v>0</v>
      </c>
      <c r="K165" s="79">
        <f t="shared" si="1285"/>
        <v>0</v>
      </c>
      <c r="L165" s="79">
        <f t="shared" si="1286"/>
        <v>0</v>
      </c>
      <c r="M165" s="96">
        <f t="shared" si="1287"/>
        <v>0</v>
      </c>
      <c r="N165" s="79">
        <f t="shared" si="1288"/>
        <v>0</v>
      </c>
      <c r="O165" s="96">
        <f t="shared" si="1289"/>
        <v>0</v>
      </c>
      <c r="P165" s="101"/>
      <c r="Q165" s="96">
        <f t="shared" si="1364"/>
        <v>0</v>
      </c>
      <c r="R165" s="79"/>
      <c r="S165" s="96">
        <f t="shared" si="1365"/>
        <v>0</v>
      </c>
      <c r="T165" s="79"/>
      <c r="U165" s="102">
        <f t="shared" si="1313"/>
        <v>0</v>
      </c>
      <c r="V165" s="101"/>
      <c r="W165" s="79">
        <f t="shared" si="1366"/>
        <v>0</v>
      </c>
      <c r="X165" s="60"/>
      <c r="Y165" s="79">
        <f t="shared" si="1367"/>
        <v>0</v>
      </c>
      <c r="Z165" s="60"/>
      <c r="AA165" s="79">
        <f t="shared" si="1368"/>
        <v>0</v>
      </c>
      <c r="AB165" s="60"/>
      <c r="AC165" s="23">
        <f t="shared" si="1369"/>
        <v>0</v>
      </c>
      <c r="AD165" s="60"/>
      <c r="AE165" s="23">
        <f t="shared" si="1370"/>
        <v>0</v>
      </c>
      <c r="AF165" s="60"/>
      <c r="AG165" s="23">
        <f t="shared" si="1371"/>
        <v>0</v>
      </c>
      <c r="AH165" s="60"/>
      <c r="AI165" s="23">
        <f t="shared" si="1372"/>
        <v>0</v>
      </c>
      <c r="AJ165" s="60"/>
      <c r="AK165" s="23">
        <f t="shared" si="1373"/>
        <v>0</v>
      </c>
      <c r="AL165" s="60"/>
      <c r="AM165" s="23">
        <f t="shared" si="1374"/>
        <v>0</v>
      </c>
      <c r="AN165" s="60"/>
      <c r="AO165" s="23">
        <f t="shared" si="1375"/>
        <v>0</v>
      </c>
      <c r="AP165" s="60"/>
      <c r="AQ165" s="23">
        <f t="shared" si="1376"/>
        <v>0</v>
      </c>
      <c r="AR165" s="60"/>
      <c r="AS165" s="23">
        <f t="shared" si="1377"/>
        <v>0</v>
      </c>
      <c r="AT165" s="60"/>
      <c r="AU165" s="23">
        <f t="shared" si="1378"/>
        <v>0</v>
      </c>
      <c r="AV165" s="60"/>
      <c r="AW165" s="23">
        <f t="shared" si="1379"/>
        <v>0</v>
      </c>
      <c r="AX165" s="60"/>
      <c r="AY165" s="23">
        <f t="shared" si="1380"/>
        <v>0</v>
      </c>
      <c r="BA165" s="23">
        <f t="shared" si="1381"/>
        <v>0</v>
      </c>
      <c r="BC165" s="23">
        <f t="shared" si="1382"/>
        <v>0</v>
      </c>
      <c r="BE165" s="23">
        <f t="shared" si="1383"/>
        <v>0</v>
      </c>
      <c r="BG165" s="23">
        <f t="shared" si="1384"/>
        <v>0</v>
      </c>
      <c r="BI165" s="23">
        <f t="shared" si="1385"/>
        <v>0</v>
      </c>
      <c r="BK165" s="23">
        <f t="shared" si="1386"/>
        <v>0</v>
      </c>
      <c r="BM165" s="23">
        <f t="shared" si="1387"/>
        <v>0</v>
      </c>
      <c r="BO165" s="23">
        <f t="shared" si="1388"/>
        <v>0</v>
      </c>
      <c r="BQ165" s="23">
        <f t="shared" si="1389"/>
        <v>0</v>
      </c>
      <c r="BS165" s="23">
        <f t="shared" si="1390"/>
        <v>0</v>
      </c>
      <c r="BU165" s="23">
        <f t="shared" si="1391"/>
        <v>0</v>
      </c>
      <c r="BW165" s="23">
        <f t="shared" si="1392"/>
        <v>0</v>
      </c>
      <c r="BY165" s="23">
        <f t="shared" si="1393"/>
        <v>0</v>
      </c>
      <c r="CA165" s="23">
        <f t="shared" si="1394"/>
        <v>0</v>
      </c>
      <c r="CC165" s="23">
        <f t="shared" si="1395"/>
        <v>0</v>
      </c>
    </row>
    <row r="166" spans="1:81" s="61" customFormat="1" ht="16.5" x14ac:dyDescent="0.2">
      <c r="A166" s="132"/>
      <c r="B166" s="132"/>
      <c r="C166" s="133"/>
      <c r="D166" s="134"/>
      <c r="E166" s="79"/>
      <c r="F166" s="10"/>
      <c r="H166" s="145">
        <f>SUM(H143:H165)</f>
        <v>0</v>
      </c>
      <c r="I166" s="79"/>
      <c r="J166" s="145">
        <f>SUM(J143:J165)</f>
        <v>843001.65999999992</v>
      </c>
      <c r="K166" s="79"/>
      <c r="L166" s="79"/>
      <c r="M166" s="145">
        <f>SUM(M143:M165)</f>
        <v>843001.65999999992</v>
      </c>
      <c r="N166" s="79"/>
      <c r="O166" s="145">
        <f>SUM(O143:O165)</f>
        <v>-843001.65999999992</v>
      </c>
      <c r="P166" s="79"/>
      <c r="Q166" s="145">
        <f>SUM(Q143:Q165)</f>
        <v>0</v>
      </c>
      <c r="R166" s="79"/>
      <c r="S166" s="145">
        <f>SUM(S143:S165)</f>
        <v>0</v>
      </c>
      <c r="T166" s="79"/>
      <c r="U166" s="145">
        <f>SUM(U143:U165)</f>
        <v>0</v>
      </c>
      <c r="V166" s="79"/>
      <c r="W166" s="145">
        <f>SUM(W143:W165)</f>
        <v>0</v>
      </c>
      <c r="X166" s="79"/>
      <c r="Y166" s="145">
        <f>SUM(Y143:Y165)</f>
        <v>0</v>
      </c>
      <c r="Z166" s="79"/>
      <c r="AA166" s="145">
        <f>SUM(AA143:AA165)</f>
        <v>0</v>
      </c>
      <c r="AB166" s="79"/>
      <c r="AC166" s="145">
        <f>SUM(AC143:AC165)</f>
        <v>0</v>
      </c>
      <c r="AD166" s="79"/>
      <c r="AE166" s="145">
        <f>SUM(AE143:AE165)</f>
        <v>0</v>
      </c>
      <c r="AF166" s="79"/>
      <c r="AG166" s="145">
        <f>SUM(AG143:AG165)</f>
        <v>0</v>
      </c>
      <c r="AH166" s="79"/>
      <c r="AI166" s="145">
        <f>SUM(AI143:AI165)</f>
        <v>0</v>
      </c>
      <c r="AJ166" s="79"/>
      <c r="AK166" s="145">
        <f>SUM(AK143:AK165)</f>
        <v>0</v>
      </c>
      <c r="AL166" s="79"/>
      <c r="AM166" s="145">
        <f>SUM(AM143:AM165)</f>
        <v>0</v>
      </c>
      <c r="AN166" s="79"/>
      <c r="AO166" s="145">
        <f>SUM(AO143:AO165)</f>
        <v>0</v>
      </c>
      <c r="AP166" s="79"/>
      <c r="AQ166" s="145">
        <f>SUM(AQ143:AQ165)</f>
        <v>0</v>
      </c>
      <c r="AR166" s="79"/>
      <c r="AS166" s="145">
        <f>SUM(AS143:AS165)</f>
        <v>107643.65</v>
      </c>
      <c r="AT166" s="79"/>
      <c r="AU166" s="145">
        <f>SUM(AU143:AU165)</f>
        <v>0</v>
      </c>
      <c r="AV166" s="79"/>
      <c r="AW166" s="145">
        <f>SUM(AW143:AW165)</f>
        <v>0</v>
      </c>
      <c r="AX166" s="79"/>
      <c r="AY166" s="145">
        <f>SUM(AY143:AY165)</f>
        <v>32391.75</v>
      </c>
      <c r="BA166" s="145">
        <f>SUM(BA143:BA165)</f>
        <v>0</v>
      </c>
      <c r="BC166" s="145">
        <f>SUM(BC143:BC165)</f>
        <v>0</v>
      </c>
      <c r="BE166" s="145">
        <f>SUM(BE143:BE165)</f>
        <v>0</v>
      </c>
      <c r="BG166" s="145">
        <f>SUM(BG143:BG165)</f>
        <v>0</v>
      </c>
      <c r="BI166" s="145">
        <f>SUM(BI143:BI165)</f>
        <v>0</v>
      </c>
      <c r="BK166" s="145">
        <f>SUM(BK143:BK165)</f>
        <v>79194.179999999993</v>
      </c>
      <c r="BM166" s="145">
        <f>SUM(BM143:BM165)</f>
        <v>0</v>
      </c>
      <c r="BO166" s="145">
        <f>SUM(BO143:BO165)</f>
        <v>0</v>
      </c>
      <c r="BQ166" s="145">
        <f>SUM(BQ143:BQ165)</f>
        <v>36991.379999999997</v>
      </c>
      <c r="BS166" s="145">
        <f>SUM(BS143:BS165)</f>
        <v>0</v>
      </c>
      <c r="BU166" s="145">
        <f>SUM(BU143:BU165)</f>
        <v>0</v>
      </c>
      <c r="BW166" s="145">
        <f>SUM(BW143:BW165)</f>
        <v>0</v>
      </c>
      <c r="BY166" s="145">
        <f>SUM(BY143:BY165)</f>
        <v>0</v>
      </c>
      <c r="CA166" s="145">
        <f>SUM(CA143:CA165)</f>
        <v>0</v>
      </c>
      <c r="CC166" s="145">
        <f>SUM(CC143:CC165)</f>
        <v>586780.69999999995</v>
      </c>
    </row>
    <row r="167" spans="1:81" s="10" customFormat="1" ht="15" customHeight="1" x14ac:dyDescent="0.2">
      <c r="A167" s="53"/>
      <c r="B167" s="53"/>
      <c r="C167" s="54"/>
      <c r="D167" s="55"/>
      <c r="E167" s="56"/>
      <c r="F167" s="50"/>
      <c r="G167" s="57"/>
      <c r="H167" s="58" t="s">
        <v>234</v>
      </c>
      <c r="I167" s="32"/>
      <c r="J167" s="82"/>
      <c r="K167" s="32"/>
      <c r="L167" s="32"/>
      <c r="M167" s="82"/>
      <c r="N167" s="32"/>
      <c r="O167" s="82"/>
      <c r="P167" s="3"/>
      <c r="Q167" s="82"/>
      <c r="R167" s="3"/>
      <c r="S167" s="82"/>
      <c r="T167" s="3"/>
      <c r="U167" s="82"/>
      <c r="V167" s="3"/>
      <c r="W167" s="58"/>
      <c r="X167" s="3"/>
      <c r="Y167" s="58"/>
      <c r="Z167" s="3"/>
      <c r="AA167" s="58"/>
      <c r="AB167" s="3"/>
      <c r="AC167" s="58"/>
      <c r="AD167" s="3"/>
      <c r="AE167" s="58"/>
      <c r="AF167" s="3"/>
      <c r="AG167" s="58"/>
      <c r="AH167" s="3"/>
      <c r="AI167" s="58"/>
      <c r="AJ167" s="3"/>
      <c r="AK167" s="58"/>
      <c r="AL167" s="3"/>
      <c r="AM167" s="58"/>
      <c r="AN167" s="3"/>
      <c r="AO167" s="58"/>
      <c r="AP167" s="3"/>
      <c r="AQ167" s="58"/>
      <c r="AR167" s="3"/>
      <c r="AS167" s="58"/>
      <c r="AT167" s="3"/>
      <c r="AU167" s="58"/>
      <c r="AV167" s="3"/>
      <c r="AW167" s="58"/>
      <c r="AX167" s="3"/>
      <c r="AY167" s="58"/>
    </row>
    <row r="168" spans="1:81" s="10" customFormat="1" ht="15" x14ac:dyDescent="0.2">
      <c r="A168" s="53"/>
      <c r="B168" s="53"/>
      <c r="C168" s="54" t="s">
        <v>27</v>
      </c>
      <c r="D168" s="55"/>
      <c r="E168" s="56"/>
      <c r="F168" s="50"/>
      <c r="G168" s="57"/>
      <c r="H168" s="58"/>
      <c r="I168" s="32"/>
      <c r="J168" s="82"/>
      <c r="K168" s="32"/>
      <c r="L168" s="32"/>
      <c r="M168" s="82"/>
      <c r="N168" s="32"/>
      <c r="O168" s="82"/>
      <c r="P168" s="3"/>
      <c r="Q168" s="82"/>
      <c r="R168" s="3"/>
      <c r="S168" s="82"/>
      <c r="T168" s="3"/>
      <c r="U168" s="82"/>
      <c r="V168" s="3"/>
      <c r="W168" s="58"/>
      <c r="X168" s="3"/>
      <c r="Y168" s="58"/>
      <c r="Z168" s="3"/>
      <c r="AA168" s="58"/>
      <c r="AB168" s="3"/>
      <c r="AC168" s="58"/>
      <c r="AD168" s="3"/>
      <c r="AE168" s="58"/>
      <c r="AF168" s="3"/>
      <c r="AG168" s="58"/>
      <c r="AH168" s="3"/>
      <c r="AI168" s="58"/>
      <c r="AJ168" s="3"/>
      <c r="AK168" s="58"/>
      <c r="AL168" s="3"/>
      <c r="AM168" s="58"/>
      <c r="AN168" s="3"/>
      <c r="AO168" s="58"/>
      <c r="AP168" s="3"/>
      <c r="AQ168" s="58"/>
      <c r="AR168" s="3"/>
      <c r="AS168" s="58"/>
      <c r="AT168" s="3"/>
      <c r="AU168" s="58"/>
      <c r="AV168" s="3"/>
      <c r="AW168" s="58"/>
      <c r="AX168" s="3"/>
      <c r="AY168" s="58"/>
    </row>
    <row r="169" spans="1:81" s="10" customFormat="1" ht="15" x14ac:dyDescent="0.2">
      <c r="A169" s="140">
        <v>1</v>
      </c>
      <c r="B169" s="53"/>
      <c r="C169" s="59" t="str">
        <f>C10</f>
        <v>PRELIMINARES</v>
      </c>
      <c r="D169" s="55"/>
      <c r="E169" s="56"/>
      <c r="F169" s="50"/>
      <c r="G169" s="57"/>
      <c r="H169" s="83">
        <f>H23</f>
        <v>177573.77000000002</v>
      </c>
      <c r="I169" s="32"/>
      <c r="J169" s="83">
        <f>J23</f>
        <v>221940.1</v>
      </c>
      <c r="K169" s="32"/>
      <c r="L169" s="32"/>
      <c r="M169" s="83">
        <f>M23</f>
        <v>221940.1</v>
      </c>
      <c r="N169" s="32"/>
      <c r="O169" s="83">
        <f>O23</f>
        <v>-44366.329999999994</v>
      </c>
      <c r="P169" s="32"/>
      <c r="Q169" s="83">
        <f>Q23</f>
        <v>3889.94</v>
      </c>
      <c r="R169" s="32"/>
      <c r="S169" s="83">
        <f>S23</f>
        <v>0</v>
      </c>
      <c r="T169" s="32"/>
      <c r="U169" s="83">
        <f>U23</f>
        <v>0</v>
      </c>
      <c r="V169" s="32"/>
      <c r="W169" s="83">
        <f>W23</f>
        <v>10506.98</v>
      </c>
      <c r="X169" s="32"/>
      <c r="Y169" s="83">
        <f>Y23</f>
        <v>0</v>
      </c>
      <c r="Z169" s="32"/>
      <c r="AA169" s="83">
        <f>AA23</f>
        <v>0</v>
      </c>
      <c r="AB169" s="32"/>
      <c r="AC169" s="83">
        <f>AC23</f>
        <v>7190.32</v>
      </c>
      <c r="AD169" s="32"/>
      <c r="AE169" s="83">
        <f>AE23</f>
        <v>0</v>
      </c>
      <c r="AF169" s="32"/>
      <c r="AG169" s="83">
        <f>AG23</f>
        <v>0</v>
      </c>
      <c r="AH169" s="32"/>
      <c r="AI169" s="83">
        <f>AI23</f>
        <v>9825.6</v>
      </c>
      <c r="AJ169" s="32"/>
      <c r="AK169" s="83">
        <f>AK23</f>
        <v>0</v>
      </c>
      <c r="AL169" s="32"/>
      <c r="AM169" s="83">
        <f>AM23</f>
        <v>0</v>
      </c>
      <c r="AN169" s="32"/>
      <c r="AO169" s="83">
        <f>AO23</f>
        <v>7427.94</v>
      </c>
      <c r="AP169" s="32"/>
      <c r="AQ169" s="83">
        <f>AQ23</f>
        <v>0</v>
      </c>
      <c r="AR169" s="32"/>
      <c r="AS169" s="83">
        <f>AS23</f>
        <v>0</v>
      </c>
      <c r="AT169" s="32"/>
      <c r="AU169" s="83">
        <f>AU23</f>
        <v>17264.22</v>
      </c>
      <c r="AV169" s="32"/>
      <c r="AW169" s="83">
        <f>AW23</f>
        <v>0</v>
      </c>
      <c r="AX169" s="32"/>
      <c r="AY169" s="83">
        <f>AY23</f>
        <v>0</v>
      </c>
      <c r="BA169" s="83">
        <f>BA23</f>
        <v>16302.810000000001</v>
      </c>
      <c r="BC169" s="83">
        <f>BC23</f>
        <v>0</v>
      </c>
      <c r="BE169" s="83">
        <f>BE23</f>
        <v>0</v>
      </c>
      <c r="BG169" s="83">
        <f>BG23</f>
        <v>0</v>
      </c>
      <c r="BI169" s="83">
        <f>BI23</f>
        <v>0</v>
      </c>
      <c r="BK169" s="83">
        <f>BK23</f>
        <v>0</v>
      </c>
      <c r="BM169" s="83">
        <f>BM23</f>
        <v>7999.32</v>
      </c>
      <c r="BO169" s="83">
        <f>BO23</f>
        <v>0</v>
      </c>
      <c r="BQ169" s="83">
        <f>BQ23</f>
        <v>0</v>
      </c>
      <c r="BS169" s="83">
        <f>BS23</f>
        <v>17667.940000000002</v>
      </c>
      <c r="BU169" s="83">
        <f>BU23</f>
        <v>97912.62999999999</v>
      </c>
      <c r="BW169" s="83">
        <f>BW23</f>
        <v>0</v>
      </c>
      <c r="BY169" s="83">
        <f>BY23</f>
        <v>18481.2</v>
      </c>
      <c r="CA169" s="83">
        <f>CA23</f>
        <v>7471.2</v>
      </c>
      <c r="CC169" s="83">
        <f>CC23</f>
        <v>0</v>
      </c>
    </row>
    <row r="170" spans="1:81" s="10" customFormat="1" ht="15" x14ac:dyDescent="0.2">
      <c r="A170" s="140">
        <v>2</v>
      </c>
      <c r="B170" s="53"/>
      <c r="C170" s="137" t="str">
        <f>C24</f>
        <v>TERRACERIAS EN VIALIDAD</v>
      </c>
      <c r="D170" s="55"/>
      <c r="E170" s="56"/>
      <c r="F170" s="50"/>
      <c r="G170" s="57"/>
      <c r="H170" s="83">
        <f>H33</f>
        <v>266660.44</v>
      </c>
      <c r="I170" s="32"/>
      <c r="J170" s="83">
        <f>J33</f>
        <v>200158.41000000003</v>
      </c>
      <c r="K170" s="32"/>
      <c r="L170" s="32"/>
      <c r="M170" s="83">
        <f>M33</f>
        <v>200158.41000000003</v>
      </c>
      <c r="N170" s="32"/>
      <c r="O170" s="83">
        <f>O33</f>
        <v>66502.02999999997</v>
      </c>
      <c r="P170" s="32"/>
      <c r="Q170" s="83">
        <f>Q33</f>
        <v>0</v>
      </c>
      <c r="R170" s="32"/>
      <c r="S170" s="83">
        <f>S33</f>
        <v>0</v>
      </c>
      <c r="T170" s="32"/>
      <c r="U170" s="83">
        <f>U33</f>
        <v>0</v>
      </c>
      <c r="V170" s="32"/>
      <c r="W170" s="83">
        <f>W33</f>
        <v>0</v>
      </c>
      <c r="X170" s="32"/>
      <c r="Y170" s="83">
        <f>Y33</f>
        <v>0</v>
      </c>
      <c r="Z170" s="32"/>
      <c r="AA170" s="83">
        <f>AA33</f>
        <v>0</v>
      </c>
      <c r="AB170" s="32"/>
      <c r="AC170" s="83">
        <f>AC33</f>
        <v>0</v>
      </c>
      <c r="AD170" s="32"/>
      <c r="AE170" s="83">
        <f>AE33</f>
        <v>0</v>
      </c>
      <c r="AF170" s="32"/>
      <c r="AG170" s="83">
        <f>AG33</f>
        <v>0</v>
      </c>
      <c r="AH170" s="32"/>
      <c r="AI170" s="83">
        <f>AI33</f>
        <v>0</v>
      </c>
      <c r="AJ170" s="32"/>
      <c r="AK170" s="83">
        <f>AK33</f>
        <v>0</v>
      </c>
      <c r="AL170" s="32"/>
      <c r="AM170" s="83">
        <f>AM33</f>
        <v>0</v>
      </c>
      <c r="AN170" s="32"/>
      <c r="AO170" s="83">
        <f>AO33</f>
        <v>0</v>
      </c>
      <c r="AP170" s="32"/>
      <c r="AQ170" s="83">
        <f>AQ33</f>
        <v>0</v>
      </c>
      <c r="AR170" s="32"/>
      <c r="AS170" s="83">
        <f>AS33</f>
        <v>0</v>
      </c>
      <c r="AT170" s="32"/>
      <c r="AU170" s="83">
        <f>AU33</f>
        <v>0</v>
      </c>
      <c r="AV170" s="32"/>
      <c r="AW170" s="83">
        <f>AW33</f>
        <v>0</v>
      </c>
      <c r="AX170" s="32"/>
      <c r="AY170" s="83">
        <f>AY33</f>
        <v>0</v>
      </c>
      <c r="BA170" s="83">
        <f>BA33</f>
        <v>0</v>
      </c>
      <c r="BC170" s="83">
        <f>BC33</f>
        <v>0</v>
      </c>
      <c r="BE170" s="83">
        <f>BE33</f>
        <v>0</v>
      </c>
      <c r="BG170" s="83">
        <f>BG33</f>
        <v>0</v>
      </c>
      <c r="BI170" s="83">
        <f>BI33</f>
        <v>0</v>
      </c>
      <c r="BK170" s="83">
        <f>BK33</f>
        <v>0</v>
      </c>
      <c r="BM170" s="83">
        <f>BM33</f>
        <v>0</v>
      </c>
      <c r="BO170" s="83">
        <f>BO33</f>
        <v>0</v>
      </c>
      <c r="BQ170" s="83">
        <f>BQ33</f>
        <v>0</v>
      </c>
      <c r="BS170" s="83">
        <f>BS33</f>
        <v>134445.52000000002</v>
      </c>
      <c r="BU170" s="83">
        <f>BU33</f>
        <v>0</v>
      </c>
      <c r="BW170" s="83">
        <f>BW33</f>
        <v>0</v>
      </c>
      <c r="BY170" s="83">
        <f>BY33</f>
        <v>50197.37</v>
      </c>
      <c r="CA170" s="83">
        <f>CA33</f>
        <v>15515.52</v>
      </c>
      <c r="CC170" s="83">
        <f>CC33</f>
        <v>0</v>
      </c>
    </row>
    <row r="171" spans="1:81" s="10" customFormat="1" ht="15" x14ac:dyDescent="0.2">
      <c r="A171" s="142">
        <v>2.1</v>
      </c>
      <c r="B171" s="53"/>
      <c r="C171" s="138" t="str">
        <f>C25</f>
        <v>CORTES</v>
      </c>
      <c r="D171" s="55"/>
      <c r="E171" s="56"/>
      <c r="F171" s="50"/>
      <c r="G171" s="57"/>
      <c r="H171" s="139">
        <f>H27</f>
        <v>66872</v>
      </c>
      <c r="I171" s="32"/>
      <c r="J171" s="139">
        <f>J27</f>
        <v>82387.520000000004</v>
      </c>
      <c r="K171" s="32"/>
      <c r="L171" s="32"/>
      <c r="M171" s="139">
        <f>M27</f>
        <v>82387.520000000004</v>
      </c>
      <c r="N171" s="32"/>
      <c r="O171" s="139">
        <f>O27</f>
        <v>-15515.520000000004</v>
      </c>
      <c r="P171" s="32"/>
      <c r="Q171" s="139">
        <f>Q27</f>
        <v>0</v>
      </c>
      <c r="R171" s="32"/>
      <c r="S171" s="139">
        <f>S27</f>
        <v>0</v>
      </c>
      <c r="T171" s="32"/>
      <c r="U171" s="139">
        <f>U27</f>
        <v>0</v>
      </c>
      <c r="V171" s="32"/>
      <c r="W171" s="139">
        <f>W27</f>
        <v>0</v>
      </c>
      <c r="X171" s="32"/>
      <c r="Y171" s="139">
        <f>Y27</f>
        <v>0</v>
      </c>
      <c r="Z171" s="32"/>
      <c r="AA171" s="139">
        <f>AA27</f>
        <v>0</v>
      </c>
      <c r="AB171" s="32"/>
      <c r="AC171" s="139">
        <f>AC27</f>
        <v>0</v>
      </c>
      <c r="AD171" s="32"/>
      <c r="AE171" s="139">
        <f>AE27</f>
        <v>0</v>
      </c>
      <c r="AF171" s="32"/>
      <c r="AG171" s="139">
        <f>AG27</f>
        <v>0</v>
      </c>
      <c r="AH171" s="32"/>
      <c r="AI171" s="139">
        <f>AI27</f>
        <v>0</v>
      </c>
      <c r="AJ171" s="32"/>
      <c r="AK171" s="139">
        <f>AK27</f>
        <v>0</v>
      </c>
      <c r="AL171" s="32"/>
      <c r="AM171" s="139">
        <f>AM27</f>
        <v>0</v>
      </c>
      <c r="AN171" s="32"/>
      <c r="AO171" s="139">
        <f>AO27</f>
        <v>0</v>
      </c>
      <c r="AP171" s="32"/>
      <c r="AQ171" s="139">
        <f>AQ27</f>
        <v>0</v>
      </c>
      <c r="AR171" s="32"/>
      <c r="AS171" s="139">
        <f>AS27</f>
        <v>0</v>
      </c>
      <c r="AT171" s="32"/>
      <c r="AU171" s="139">
        <f>AU27</f>
        <v>0</v>
      </c>
      <c r="AV171" s="32"/>
      <c r="AW171" s="139">
        <f>AW27</f>
        <v>0</v>
      </c>
      <c r="AX171" s="32"/>
      <c r="AY171" s="139">
        <f>AY27</f>
        <v>0</v>
      </c>
      <c r="BA171" s="139">
        <f>BA27</f>
        <v>0</v>
      </c>
      <c r="BC171" s="139">
        <f>BC27</f>
        <v>0</v>
      </c>
      <c r="BE171" s="139">
        <f>BE27</f>
        <v>0</v>
      </c>
      <c r="BG171" s="139">
        <f>BG27</f>
        <v>0</v>
      </c>
      <c r="BI171" s="139">
        <f>BI27</f>
        <v>0</v>
      </c>
      <c r="BK171" s="139">
        <f>BK27</f>
        <v>0</v>
      </c>
      <c r="BM171" s="139">
        <f>BM27</f>
        <v>0</v>
      </c>
      <c r="BO171" s="139">
        <f>BO27</f>
        <v>0</v>
      </c>
      <c r="BQ171" s="139">
        <f>BQ27</f>
        <v>0</v>
      </c>
      <c r="BS171" s="139">
        <f>BS27</f>
        <v>52500.18</v>
      </c>
      <c r="BU171" s="139">
        <f>BU27</f>
        <v>0</v>
      </c>
      <c r="BW171" s="139">
        <f>BW27</f>
        <v>0</v>
      </c>
      <c r="BY171" s="139">
        <f>BY27</f>
        <v>14371.82</v>
      </c>
      <c r="CA171" s="139">
        <f>CA27</f>
        <v>15515.52</v>
      </c>
      <c r="CC171" s="139">
        <f>CC27</f>
        <v>0</v>
      </c>
    </row>
    <row r="172" spans="1:81" s="10" customFormat="1" ht="15" x14ac:dyDescent="0.2">
      <c r="A172" s="142">
        <v>2.2000000000000002</v>
      </c>
      <c r="B172" s="53"/>
      <c r="C172" s="138" t="str">
        <f>C28</f>
        <v>TERRAPLENES</v>
      </c>
      <c r="D172" s="55"/>
      <c r="E172" s="56"/>
      <c r="F172" s="50"/>
      <c r="G172" s="57"/>
      <c r="H172" s="139">
        <f>H32</f>
        <v>199788.44</v>
      </c>
      <c r="I172" s="32"/>
      <c r="J172" s="139">
        <f>J32</f>
        <v>117770.89000000001</v>
      </c>
      <c r="K172" s="32"/>
      <c r="L172" s="32"/>
      <c r="M172" s="139">
        <f>M32</f>
        <v>117770.89000000001</v>
      </c>
      <c r="N172" s="32"/>
      <c r="O172" s="139">
        <f>O32</f>
        <v>82017.549999999974</v>
      </c>
      <c r="P172" s="32"/>
      <c r="Q172" s="139">
        <f>Q32</f>
        <v>0</v>
      </c>
      <c r="R172" s="32"/>
      <c r="S172" s="139">
        <f>S32</f>
        <v>0</v>
      </c>
      <c r="T172" s="32"/>
      <c r="U172" s="139">
        <f>U32</f>
        <v>0</v>
      </c>
      <c r="V172" s="32"/>
      <c r="W172" s="139">
        <f>W32</f>
        <v>0</v>
      </c>
      <c r="X172" s="32"/>
      <c r="Y172" s="139">
        <f>Y32</f>
        <v>0</v>
      </c>
      <c r="Z172" s="32"/>
      <c r="AA172" s="139">
        <f>AA32</f>
        <v>0</v>
      </c>
      <c r="AB172" s="32"/>
      <c r="AC172" s="139">
        <f>AC32</f>
        <v>0</v>
      </c>
      <c r="AD172" s="32"/>
      <c r="AE172" s="139">
        <f>AE32</f>
        <v>0</v>
      </c>
      <c r="AF172" s="32"/>
      <c r="AG172" s="139">
        <f>AG32</f>
        <v>0</v>
      </c>
      <c r="AH172" s="32"/>
      <c r="AI172" s="139">
        <f>AI32</f>
        <v>0</v>
      </c>
      <c r="AJ172" s="32"/>
      <c r="AK172" s="139">
        <f>AK32</f>
        <v>0</v>
      </c>
      <c r="AL172" s="32"/>
      <c r="AM172" s="139">
        <f>AM32</f>
        <v>0</v>
      </c>
      <c r="AN172" s="32"/>
      <c r="AO172" s="139">
        <f>AO32</f>
        <v>0</v>
      </c>
      <c r="AP172" s="32"/>
      <c r="AQ172" s="139">
        <f>AQ32</f>
        <v>0</v>
      </c>
      <c r="AR172" s="32"/>
      <c r="AS172" s="139">
        <f>AS32</f>
        <v>0</v>
      </c>
      <c r="AT172" s="32"/>
      <c r="AU172" s="139">
        <f>AU32</f>
        <v>0</v>
      </c>
      <c r="AV172" s="32"/>
      <c r="AW172" s="139">
        <f>AW32</f>
        <v>0</v>
      </c>
      <c r="AX172" s="32"/>
      <c r="AY172" s="139">
        <f>AY32</f>
        <v>0</v>
      </c>
      <c r="BA172" s="139">
        <f>BA32</f>
        <v>0</v>
      </c>
      <c r="BC172" s="139">
        <f>BC32</f>
        <v>0</v>
      </c>
      <c r="BE172" s="139">
        <f>BE32</f>
        <v>0</v>
      </c>
      <c r="BG172" s="139">
        <f>BG32</f>
        <v>0</v>
      </c>
      <c r="BI172" s="139">
        <f>BI32</f>
        <v>0</v>
      </c>
      <c r="BK172" s="139">
        <f>BK32</f>
        <v>0</v>
      </c>
      <c r="BM172" s="139">
        <f>BM32</f>
        <v>0</v>
      </c>
      <c r="BO172" s="139">
        <f>BO32</f>
        <v>0</v>
      </c>
      <c r="BQ172" s="139">
        <f>BQ32</f>
        <v>0</v>
      </c>
      <c r="BS172" s="139">
        <f>BS32</f>
        <v>81945.340000000011</v>
      </c>
      <c r="BU172" s="139">
        <f>BU32</f>
        <v>0</v>
      </c>
      <c r="BW172" s="139">
        <f>BW32</f>
        <v>0</v>
      </c>
      <c r="BY172" s="139">
        <f>BY32</f>
        <v>35825.550000000003</v>
      </c>
      <c r="CA172" s="139">
        <f>CA32</f>
        <v>0</v>
      </c>
      <c r="CC172" s="139">
        <f>CC32</f>
        <v>0</v>
      </c>
    </row>
    <row r="173" spans="1:81" s="10" customFormat="1" ht="15" x14ac:dyDescent="0.2">
      <c r="A173" s="140">
        <v>3</v>
      </c>
      <c r="B173" s="53"/>
      <c r="C173" s="137" t="str">
        <f>C34</f>
        <v>CANALIZACIÓN</v>
      </c>
      <c r="D173" s="55"/>
      <c r="E173" s="56"/>
      <c r="F173" s="50"/>
      <c r="G173" s="57"/>
      <c r="H173" s="83">
        <f>H53</f>
        <v>9024741.8499999996</v>
      </c>
      <c r="I173" s="32"/>
      <c r="J173" s="83">
        <f>J53</f>
        <v>8380929.8799999999</v>
      </c>
      <c r="K173" s="32"/>
      <c r="L173" s="32"/>
      <c r="M173" s="83">
        <f>M53</f>
        <v>8380929.8799999999</v>
      </c>
      <c r="N173" s="32"/>
      <c r="O173" s="83">
        <f>O53</f>
        <v>643811.96999999986</v>
      </c>
      <c r="P173" s="32"/>
      <c r="Q173" s="83">
        <f>Q53</f>
        <v>451286.59</v>
      </c>
      <c r="R173" s="32"/>
      <c r="S173" s="83">
        <f>S53</f>
        <v>0</v>
      </c>
      <c r="T173" s="32"/>
      <c r="U173" s="83">
        <f>U53</f>
        <v>0</v>
      </c>
      <c r="V173" s="32"/>
      <c r="W173" s="83">
        <f>W53</f>
        <v>311410.66000000003</v>
      </c>
      <c r="X173" s="32"/>
      <c r="Y173" s="83">
        <f>Y53</f>
        <v>0</v>
      </c>
      <c r="Z173" s="32"/>
      <c r="AA173" s="83">
        <f>AA53</f>
        <v>0</v>
      </c>
      <c r="AB173" s="32"/>
      <c r="AC173" s="83">
        <f>AC53</f>
        <v>2192585.63</v>
      </c>
      <c r="AD173" s="32"/>
      <c r="AE173" s="83">
        <f>AE53</f>
        <v>0</v>
      </c>
      <c r="AF173" s="32"/>
      <c r="AG173" s="83">
        <f>AG53</f>
        <v>0</v>
      </c>
      <c r="AH173" s="32"/>
      <c r="AI173" s="83">
        <f>AI53</f>
        <v>602639.82999999996</v>
      </c>
      <c r="AJ173" s="32"/>
      <c r="AK173" s="83">
        <f>AK53</f>
        <v>0</v>
      </c>
      <c r="AL173" s="32"/>
      <c r="AM173" s="83">
        <f>AM53</f>
        <v>0</v>
      </c>
      <c r="AN173" s="32"/>
      <c r="AO173" s="83">
        <f>AO53</f>
        <v>264897.74</v>
      </c>
      <c r="AP173" s="32"/>
      <c r="AQ173" s="83">
        <f>AQ53</f>
        <v>27854.76</v>
      </c>
      <c r="AR173" s="32"/>
      <c r="AS173" s="83">
        <f>AS53</f>
        <v>0</v>
      </c>
      <c r="AT173" s="32"/>
      <c r="AU173" s="83">
        <f>AU53</f>
        <v>738234.12</v>
      </c>
      <c r="AV173" s="32"/>
      <c r="AW173" s="83">
        <f>AW53</f>
        <v>84423.33</v>
      </c>
      <c r="AX173" s="32"/>
      <c r="AY173" s="83">
        <f>AY53</f>
        <v>0</v>
      </c>
      <c r="BA173" s="83">
        <f>BA53</f>
        <v>957568.37</v>
      </c>
      <c r="BC173" s="83">
        <f>BC53</f>
        <v>0</v>
      </c>
      <c r="BE173" s="83">
        <f>BE53</f>
        <v>0</v>
      </c>
      <c r="BG173" s="83">
        <f>BG53</f>
        <v>1135863.3399999999</v>
      </c>
      <c r="BI173" s="83">
        <f>BI53</f>
        <v>0</v>
      </c>
      <c r="BK173" s="83">
        <f>BK53</f>
        <v>0</v>
      </c>
      <c r="BM173" s="83">
        <f>BM53</f>
        <v>1080892.2</v>
      </c>
      <c r="BO173" s="83">
        <f>BO53</f>
        <v>67148.98</v>
      </c>
      <c r="BQ173" s="83">
        <f>BQ53</f>
        <v>0</v>
      </c>
      <c r="BS173" s="83">
        <f>BS53</f>
        <v>267618.81</v>
      </c>
      <c r="BU173" s="83">
        <f>BU53</f>
        <v>192680.61</v>
      </c>
      <c r="BW173" s="83">
        <f>BW53</f>
        <v>0</v>
      </c>
      <c r="BY173" s="83">
        <f>BY53</f>
        <v>5824.91</v>
      </c>
      <c r="CA173" s="83">
        <f>CA53</f>
        <v>0</v>
      </c>
      <c r="CC173" s="83">
        <f>CC53</f>
        <v>0</v>
      </c>
    </row>
    <row r="174" spans="1:81" s="10" customFormat="1" ht="15" x14ac:dyDescent="0.2">
      <c r="A174" s="142">
        <v>3.1</v>
      </c>
      <c r="B174" s="53"/>
      <c r="C174" s="138" t="str">
        <f>C35</f>
        <v xml:space="preserve">TERRACERIAS </v>
      </c>
      <c r="D174" s="55"/>
      <c r="E174" s="56"/>
      <c r="F174" s="50"/>
      <c r="G174" s="57"/>
      <c r="H174" s="139">
        <f>H43</f>
        <v>1188565.33</v>
      </c>
      <c r="I174" s="32"/>
      <c r="J174" s="139">
        <f>J43</f>
        <v>490624.07999999996</v>
      </c>
      <c r="K174" s="32"/>
      <c r="L174" s="32"/>
      <c r="M174" s="139">
        <f>M43</f>
        <v>490624.07999999996</v>
      </c>
      <c r="N174" s="32"/>
      <c r="O174" s="139">
        <f>O43</f>
        <v>697941.25</v>
      </c>
      <c r="P174" s="32"/>
      <c r="Q174" s="139">
        <f>Q43</f>
        <v>0</v>
      </c>
      <c r="R174" s="32"/>
      <c r="S174" s="139">
        <f>S43</f>
        <v>0</v>
      </c>
      <c r="T174" s="32"/>
      <c r="U174" s="139">
        <f>U43</f>
        <v>0</v>
      </c>
      <c r="V174" s="32"/>
      <c r="W174" s="139">
        <f>W43</f>
        <v>23721.56</v>
      </c>
      <c r="X174" s="32"/>
      <c r="Y174" s="139">
        <f>Y43</f>
        <v>0</v>
      </c>
      <c r="Z174" s="32"/>
      <c r="AA174" s="139">
        <f>AA43</f>
        <v>0</v>
      </c>
      <c r="AB174" s="32"/>
      <c r="AC174" s="139">
        <f>AC43</f>
        <v>18045.150000000001</v>
      </c>
      <c r="AD174" s="32"/>
      <c r="AE174" s="139">
        <f>AE43</f>
        <v>0</v>
      </c>
      <c r="AF174" s="32"/>
      <c r="AG174" s="139">
        <f>AG43</f>
        <v>0</v>
      </c>
      <c r="AH174" s="32"/>
      <c r="AI174" s="139">
        <f>AI43</f>
        <v>80388.739999999991</v>
      </c>
      <c r="AJ174" s="32"/>
      <c r="AK174" s="139">
        <f>AK43</f>
        <v>0</v>
      </c>
      <c r="AL174" s="32"/>
      <c r="AM174" s="139">
        <f>AM43</f>
        <v>0</v>
      </c>
      <c r="AN174" s="32"/>
      <c r="AO174" s="139">
        <f>AO43</f>
        <v>9200.0400000000009</v>
      </c>
      <c r="AP174" s="32"/>
      <c r="AQ174" s="139">
        <f>AQ43</f>
        <v>27854.76</v>
      </c>
      <c r="AR174" s="32"/>
      <c r="AS174" s="139">
        <f>AS43</f>
        <v>0</v>
      </c>
      <c r="AT174" s="32"/>
      <c r="AU174" s="139">
        <f>AU43</f>
        <v>0</v>
      </c>
      <c r="AV174" s="32"/>
      <c r="AW174" s="139">
        <f>AW43</f>
        <v>84423.33</v>
      </c>
      <c r="AX174" s="32"/>
      <c r="AY174" s="139">
        <f>AY43</f>
        <v>0</v>
      </c>
      <c r="BA174" s="139">
        <f>BA43</f>
        <v>0</v>
      </c>
      <c r="BC174" s="139">
        <f>BC43</f>
        <v>0</v>
      </c>
      <c r="BE174" s="139">
        <f>BE43</f>
        <v>0</v>
      </c>
      <c r="BG174" s="139">
        <f>BG43</f>
        <v>67216.899999999994</v>
      </c>
      <c r="BI174" s="139">
        <f>BI43</f>
        <v>0</v>
      </c>
      <c r="BK174" s="139">
        <f>BK43</f>
        <v>0</v>
      </c>
      <c r="BM174" s="139">
        <f>BM43</f>
        <v>118940.07</v>
      </c>
      <c r="BO174" s="139">
        <f>BO43</f>
        <v>30254.44</v>
      </c>
      <c r="BQ174" s="139">
        <f>BQ43</f>
        <v>0</v>
      </c>
      <c r="BS174" s="139">
        <f>BS43</f>
        <v>22869.26</v>
      </c>
      <c r="BU174" s="139">
        <f>BU43</f>
        <v>7709.83</v>
      </c>
      <c r="BW174" s="139">
        <f>BW43</f>
        <v>0</v>
      </c>
      <c r="BY174" s="139">
        <f>BY43</f>
        <v>0</v>
      </c>
      <c r="CA174" s="139">
        <f>CA43</f>
        <v>0</v>
      </c>
      <c r="CC174" s="139">
        <f>CC43</f>
        <v>0</v>
      </c>
    </row>
    <row r="175" spans="1:81" s="10" customFormat="1" ht="15" x14ac:dyDescent="0.2">
      <c r="A175" s="142">
        <v>3.2</v>
      </c>
      <c r="B175" s="53"/>
      <c r="C175" s="138" t="str">
        <f>C44</f>
        <v>ESTRUCTURAS</v>
      </c>
      <c r="D175" s="55"/>
      <c r="E175" s="56"/>
      <c r="F175" s="50"/>
      <c r="G175" s="57"/>
      <c r="H175" s="139">
        <f>H52</f>
        <v>7836176.5199999996</v>
      </c>
      <c r="I175" s="32"/>
      <c r="J175" s="139">
        <f>J52</f>
        <v>7890305.7999999998</v>
      </c>
      <c r="K175" s="32"/>
      <c r="L175" s="32"/>
      <c r="M175" s="139">
        <f>M52</f>
        <v>7890305.7999999998</v>
      </c>
      <c r="N175" s="32"/>
      <c r="O175" s="139">
        <f>O52</f>
        <v>-54129.280000000173</v>
      </c>
      <c r="P175" s="32"/>
      <c r="Q175" s="139">
        <f>Q52</f>
        <v>451286.59</v>
      </c>
      <c r="R175" s="32"/>
      <c r="S175" s="139">
        <f>S52</f>
        <v>0</v>
      </c>
      <c r="T175" s="32"/>
      <c r="U175" s="139">
        <f>U52</f>
        <v>0</v>
      </c>
      <c r="V175" s="32"/>
      <c r="W175" s="139">
        <f>W52</f>
        <v>287689.10000000003</v>
      </c>
      <c r="X175" s="32"/>
      <c r="Y175" s="139">
        <f>Y52</f>
        <v>0</v>
      </c>
      <c r="Z175" s="32"/>
      <c r="AA175" s="139">
        <f>AA52</f>
        <v>0</v>
      </c>
      <c r="AB175" s="32"/>
      <c r="AC175" s="139">
        <f>AC52</f>
        <v>2174540.48</v>
      </c>
      <c r="AD175" s="32"/>
      <c r="AE175" s="139">
        <f>AE52</f>
        <v>0</v>
      </c>
      <c r="AF175" s="32"/>
      <c r="AG175" s="139">
        <f>AG52</f>
        <v>0</v>
      </c>
      <c r="AH175" s="32"/>
      <c r="AI175" s="139">
        <f>AI52</f>
        <v>522251.08999999997</v>
      </c>
      <c r="AJ175" s="32"/>
      <c r="AK175" s="139">
        <f>AK52</f>
        <v>0</v>
      </c>
      <c r="AL175" s="32"/>
      <c r="AM175" s="139">
        <f>AM52</f>
        <v>0</v>
      </c>
      <c r="AN175" s="32"/>
      <c r="AO175" s="139">
        <f>AO52</f>
        <v>255697.69999999998</v>
      </c>
      <c r="AP175" s="32"/>
      <c r="AQ175" s="139">
        <f>AQ52</f>
        <v>0</v>
      </c>
      <c r="AR175" s="32"/>
      <c r="AS175" s="139">
        <f>AS52</f>
        <v>0</v>
      </c>
      <c r="AT175" s="32"/>
      <c r="AU175" s="139">
        <f>AU52</f>
        <v>738234.12</v>
      </c>
      <c r="AV175" s="32"/>
      <c r="AW175" s="139">
        <f>AW52</f>
        <v>0</v>
      </c>
      <c r="AX175" s="32"/>
      <c r="AY175" s="139">
        <f>AY52</f>
        <v>0</v>
      </c>
      <c r="BA175" s="139">
        <f>BA52</f>
        <v>957568.37</v>
      </c>
      <c r="BC175" s="139">
        <f>BC52</f>
        <v>0</v>
      </c>
      <c r="BE175" s="139">
        <f>BE52</f>
        <v>0</v>
      </c>
      <c r="BG175" s="139">
        <f>BG52</f>
        <v>1068646.44</v>
      </c>
      <c r="BI175" s="139">
        <f>BI52</f>
        <v>0</v>
      </c>
      <c r="BK175" s="139">
        <f>BK52</f>
        <v>0</v>
      </c>
      <c r="BM175" s="139">
        <f>BM52</f>
        <v>961952.13</v>
      </c>
      <c r="BO175" s="139">
        <f>BO52</f>
        <v>36894.54</v>
      </c>
      <c r="BQ175" s="139">
        <f>BQ52</f>
        <v>0</v>
      </c>
      <c r="BS175" s="139">
        <f>BS52</f>
        <v>244749.55000000002</v>
      </c>
      <c r="BU175" s="139">
        <f>BU52</f>
        <v>184970.78</v>
      </c>
      <c r="BW175" s="139">
        <f>BW52</f>
        <v>0</v>
      </c>
      <c r="BY175" s="139">
        <f>BY52</f>
        <v>5824.91</v>
      </c>
      <c r="CA175" s="139">
        <f>CA52</f>
        <v>0</v>
      </c>
      <c r="CC175" s="139">
        <f>CC52</f>
        <v>0</v>
      </c>
    </row>
    <row r="176" spans="1:81" s="10" customFormat="1" ht="15" x14ac:dyDescent="0.2">
      <c r="A176" s="140">
        <v>4</v>
      </c>
      <c r="B176" s="53"/>
      <c r="C176" s="137" t="str">
        <f>C55</f>
        <v>TRABAJOS DIVERSOS</v>
      </c>
      <c r="D176" s="55"/>
      <c r="E176" s="56"/>
      <c r="F176" s="50"/>
      <c r="G176" s="57"/>
      <c r="H176" s="83">
        <f>H59</f>
        <v>263872.09999999998</v>
      </c>
      <c r="I176" s="32"/>
      <c r="J176" s="83">
        <f>J59</f>
        <v>62297.91</v>
      </c>
      <c r="K176" s="32"/>
      <c r="L176" s="32"/>
      <c r="M176" s="83">
        <f>M59</f>
        <v>62297.91</v>
      </c>
      <c r="N176" s="32"/>
      <c r="O176" s="83">
        <f>O59</f>
        <v>201574.19000000003</v>
      </c>
      <c r="P176" s="32"/>
      <c r="Q176" s="83">
        <f>Q59</f>
        <v>0</v>
      </c>
      <c r="R176" s="32"/>
      <c r="S176" s="83">
        <f>S59</f>
        <v>0</v>
      </c>
      <c r="T176" s="32"/>
      <c r="U176" s="83">
        <f>U59</f>
        <v>0</v>
      </c>
      <c r="V176" s="32"/>
      <c r="W176" s="83">
        <f>W59</f>
        <v>0</v>
      </c>
      <c r="X176" s="32"/>
      <c r="Y176" s="83">
        <f>Y59</f>
        <v>0</v>
      </c>
      <c r="Z176" s="32"/>
      <c r="AA176" s="83">
        <f>AA59</f>
        <v>0</v>
      </c>
      <c r="AB176" s="32"/>
      <c r="AC176" s="83">
        <f>AC59</f>
        <v>0</v>
      </c>
      <c r="AD176" s="32"/>
      <c r="AE176" s="83">
        <f>AE59</f>
        <v>0</v>
      </c>
      <c r="AF176" s="32"/>
      <c r="AG176" s="83">
        <f>AG59</f>
        <v>0</v>
      </c>
      <c r="AH176" s="32"/>
      <c r="AI176" s="83">
        <f>AI59</f>
        <v>0</v>
      </c>
      <c r="AJ176" s="32"/>
      <c r="AK176" s="83">
        <f>AK59</f>
        <v>0</v>
      </c>
      <c r="AL176" s="32"/>
      <c r="AM176" s="83">
        <f>AM59</f>
        <v>0</v>
      </c>
      <c r="AN176" s="32"/>
      <c r="AO176" s="83">
        <f>AO59</f>
        <v>0</v>
      </c>
      <c r="AP176" s="32"/>
      <c r="AQ176" s="83">
        <f>AQ59</f>
        <v>0</v>
      </c>
      <c r="AR176" s="32"/>
      <c r="AS176" s="83">
        <f>AS59</f>
        <v>0</v>
      </c>
      <c r="AT176" s="32"/>
      <c r="AU176" s="83">
        <f>AU59</f>
        <v>0</v>
      </c>
      <c r="AV176" s="32"/>
      <c r="AW176" s="83">
        <f>AW59</f>
        <v>0</v>
      </c>
      <c r="AX176" s="32"/>
      <c r="AY176" s="83">
        <f>AY59</f>
        <v>0</v>
      </c>
      <c r="BA176" s="83">
        <f>BA59</f>
        <v>0</v>
      </c>
      <c r="BC176" s="83">
        <f>BC59</f>
        <v>0</v>
      </c>
      <c r="BE176" s="83">
        <f>BE59</f>
        <v>0</v>
      </c>
      <c r="BG176" s="83">
        <f>BG59</f>
        <v>0</v>
      </c>
      <c r="BI176" s="83">
        <f>BI59</f>
        <v>0</v>
      </c>
      <c r="BK176" s="83">
        <f>BK59</f>
        <v>0</v>
      </c>
      <c r="BM176" s="83">
        <f>BM59</f>
        <v>0</v>
      </c>
      <c r="BO176" s="83">
        <f>BO59</f>
        <v>0</v>
      </c>
      <c r="BQ176" s="83">
        <f>BQ59</f>
        <v>0</v>
      </c>
      <c r="BS176" s="83">
        <f>BS59</f>
        <v>62297.91</v>
      </c>
      <c r="BU176" s="83">
        <f>BU59</f>
        <v>0</v>
      </c>
      <c r="BW176" s="83">
        <f>BW59</f>
        <v>0</v>
      </c>
      <c r="BY176" s="83">
        <f>BY59</f>
        <v>0</v>
      </c>
      <c r="CA176" s="83">
        <f>CA59</f>
        <v>0</v>
      </c>
      <c r="CC176" s="83">
        <f>CC59</f>
        <v>0</v>
      </c>
    </row>
    <row r="177" spans="1:81" s="10" customFormat="1" ht="15" x14ac:dyDescent="0.2">
      <c r="A177" s="140">
        <v>5</v>
      </c>
      <c r="B177" s="53"/>
      <c r="C177" s="137" t="str">
        <f>C60</f>
        <v>OBRAS DE DRENAJE</v>
      </c>
      <c r="D177" s="55"/>
      <c r="E177" s="56"/>
      <c r="F177" s="50"/>
      <c r="G177" s="57"/>
      <c r="H177" s="83">
        <f>H69</f>
        <v>190914.8</v>
      </c>
      <c r="I177" s="32"/>
      <c r="J177" s="83">
        <f>J69</f>
        <v>0</v>
      </c>
      <c r="K177" s="32"/>
      <c r="L177" s="32"/>
      <c r="M177" s="83">
        <f>M69</f>
        <v>0</v>
      </c>
      <c r="N177" s="32"/>
      <c r="O177" s="83">
        <f>O69</f>
        <v>190914.8</v>
      </c>
      <c r="P177" s="32"/>
      <c r="Q177" s="83">
        <f>Q69</f>
        <v>0</v>
      </c>
      <c r="R177" s="32"/>
      <c r="S177" s="83">
        <f>S69</f>
        <v>0</v>
      </c>
      <c r="T177" s="32"/>
      <c r="U177" s="83">
        <f>U69</f>
        <v>0</v>
      </c>
      <c r="V177" s="32"/>
      <c r="W177" s="83">
        <f>W69</f>
        <v>0</v>
      </c>
      <c r="X177" s="32"/>
      <c r="Y177" s="83">
        <f>Y69</f>
        <v>0</v>
      </c>
      <c r="Z177" s="32"/>
      <c r="AA177" s="83">
        <f>AA69</f>
        <v>0</v>
      </c>
      <c r="AB177" s="32"/>
      <c r="AC177" s="83">
        <f>AC69</f>
        <v>0</v>
      </c>
      <c r="AD177" s="32"/>
      <c r="AE177" s="83">
        <f>AE69</f>
        <v>0</v>
      </c>
      <c r="AF177" s="32"/>
      <c r="AG177" s="83">
        <f>AG69</f>
        <v>0</v>
      </c>
      <c r="AH177" s="32"/>
      <c r="AI177" s="83">
        <f>AI69</f>
        <v>0</v>
      </c>
      <c r="AJ177" s="32"/>
      <c r="AK177" s="83">
        <f>AK69</f>
        <v>0</v>
      </c>
      <c r="AL177" s="32"/>
      <c r="AM177" s="83">
        <f>AM69</f>
        <v>0</v>
      </c>
      <c r="AN177" s="32"/>
      <c r="AO177" s="83">
        <f>AO69</f>
        <v>0</v>
      </c>
      <c r="AP177" s="32"/>
      <c r="AQ177" s="83">
        <f>AQ69</f>
        <v>0</v>
      </c>
      <c r="AR177" s="32"/>
      <c r="AS177" s="83">
        <f>AS69</f>
        <v>0</v>
      </c>
      <c r="AT177" s="32"/>
      <c r="AU177" s="83">
        <f>AU69</f>
        <v>0</v>
      </c>
      <c r="AV177" s="32"/>
      <c r="AW177" s="83">
        <f>AW69</f>
        <v>0</v>
      </c>
      <c r="AX177" s="32"/>
      <c r="AY177" s="83">
        <f>AY69</f>
        <v>0</v>
      </c>
      <c r="BA177" s="83">
        <f>BA69</f>
        <v>0</v>
      </c>
      <c r="BC177" s="83">
        <f>BC69</f>
        <v>0</v>
      </c>
      <c r="BE177" s="83">
        <f>BE69</f>
        <v>0</v>
      </c>
      <c r="BG177" s="83">
        <f>BG69</f>
        <v>0</v>
      </c>
      <c r="BI177" s="83">
        <f>BI69</f>
        <v>0</v>
      </c>
      <c r="BK177" s="83">
        <f>BK69</f>
        <v>0</v>
      </c>
      <c r="BM177" s="83">
        <f>BM69</f>
        <v>0</v>
      </c>
      <c r="BO177" s="83">
        <f>BO69</f>
        <v>0</v>
      </c>
      <c r="BQ177" s="83">
        <f>BQ69</f>
        <v>0</v>
      </c>
      <c r="BS177" s="83">
        <f>BS69</f>
        <v>0</v>
      </c>
      <c r="BU177" s="83">
        <f>BU69</f>
        <v>0</v>
      </c>
      <c r="BW177" s="83">
        <f>BW69</f>
        <v>0</v>
      </c>
      <c r="BY177" s="83">
        <f>BY69</f>
        <v>0</v>
      </c>
      <c r="CA177" s="83">
        <f>CA69</f>
        <v>0</v>
      </c>
      <c r="CC177" s="83">
        <f>CC69</f>
        <v>0</v>
      </c>
    </row>
    <row r="178" spans="1:81" s="10" customFormat="1" ht="15" x14ac:dyDescent="0.2">
      <c r="A178" s="140">
        <v>6</v>
      </c>
      <c r="B178" s="53"/>
      <c r="C178" s="137" t="str">
        <f>C71</f>
        <v>PAVIMENTOS</v>
      </c>
      <c r="D178" s="55"/>
      <c r="E178" s="56"/>
      <c r="F178" s="50"/>
      <c r="G178" s="57"/>
      <c r="H178" s="83">
        <f>H78</f>
        <v>1290388.8999999999</v>
      </c>
      <c r="I178" s="32"/>
      <c r="J178" s="83">
        <f>J78</f>
        <v>645085.93999999994</v>
      </c>
      <c r="K178" s="32"/>
      <c r="L178" s="32"/>
      <c r="M178" s="83">
        <f>M78</f>
        <v>645085.93999999994</v>
      </c>
      <c r="N178" s="32"/>
      <c r="O178" s="83">
        <f>O78</f>
        <v>645302.96</v>
      </c>
      <c r="P178" s="32"/>
      <c r="Q178" s="83">
        <f>Q78</f>
        <v>0</v>
      </c>
      <c r="R178" s="32"/>
      <c r="S178" s="83">
        <f>S78</f>
        <v>0</v>
      </c>
      <c r="T178" s="32"/>
      <c r="U178" s="83">
        <f>U78</f>
        <v>0</v>
      </c>
      <c r="V178" s="32"/>
      <c r="W178" s="83">
        <f>W78</f>
        <v>0</v>
      </c>
      <c r="X178" s="32"/>
      <c r="Y178" s="83">
        <f>Y78</f>
        <v>0</v>
      </c>
      <c r="Z178" s="32"/>
      <c r="AA178" s="83">
        <f>AA78</f>
        <v>0</v>
      </c>
      <c r="AB178" s="32"/>
      <c r="AC178" s="83">
        <f>AC78</f>
        <v>0</v>
      </c>
      <c r="AD178" s="32"/>
      <c r="AE178" s="83">
        <f>AE78</f>
        <v>0</v>
      </c>
      <c r="AF178" s="32"/>
      <c r="AG178" s="83">
        <f>AG78</f>
        <v>0</v>
      </c>
      <c r="AH178" s="32"/>
      <c r="AI178" s="83">
        <f>AI78</f>
        <v>0</v>
      </c>
      <c r="AJ178" s="32"/>
      <c r="AK178" s="83">
        <f>AK78</f>
        <v>0</v>
      </c>
      <c r="AL178" s="32"/>
      <c r="AM178" s="83">
        <f>AM78</f>
        <v>0</v>
      </c>
      <c r="AN178" s="32"/>
      <c r="AO178" s="83">
        <f>AO78</f>
        <v>0</v>
      </c>
      <c r="AP178" s="32"/>
      <c r="AQ178" s="83">
        <f>AQ78</f>
        <v>0</v>
      </c>
      <c r="AR178" s="32"/>
      <c r="AS178" s="83">
        <f>AS78</f>
        <v>0</v>
      </c>
      <c r="AT178" s="32"/>
      <c r="AU178" s="83">
        <f>AU78</f>
        <v>0</v>
      </c>
      <c r="AV178" s="32"/>
      <c r="AW178" s="83">
        <f>AW78</f>
        <v>0</v>
      </c>
      <c r="AX178" s="32"/>
      <c r="AY178" s="83">
        <f>AY78</f>
        <v>0</v>
      </c>
      <c r="BA178" s="83">
        <f>BA78</f>
        <v>0</v>
      </c>
      <c r="BC178" s="83">
        <f>BC78</f>
        <v>0</v>
      </c>
      <c r="BE178" s="83">
        <f>BE78</f>
        <v>0</v>
      </c>
      <c r="BG178" s="83">
        <f>BG78</f>
        <v>0</v>
      </c>
      <c r="BI178" s="83">
        <f>BI78</f>
        <v>0</v>
      </c>
      <c r="BK178" s="83">
        <f>BK78</f>
        <v>0</v>
      </c>
      <c r="BM178" s="83">
        <f>BM78</f>
        <v>0</v>
      </c>
      <c r="BO178" s="83">
        <f>BO78</f>
        <v>0</v>
      </c>
      <c r="BQ178" s="83">
        <f>BQ78</f>
        <v>0</v>
      </c>
      <c r="BS178" s="83">
        <f>BS78</f>
        <v>520227.21</v>
      </c>
      <c r="BU178" s="83">
        <f>BU78</f>
        <v>0</v>
      </c>
      <c r="BW178" s="83">
        <f>BW78</f>
        <v>0</v>
      </c>
      <c r="BY178" s="83">
        <f>BY78</f>
        <v>118748.63</v>
      </c>
      <c r="CA178" s="83">
        <f>CA78</f>
        <v>6110.1</v>
      </c>
      <c r="CC178" s="83">
        <f>CC78</f>
        <v>0</v>
      </c>
    </row>
    <row r="179" spans="1:81" s="10" customFormat="1" ht="15" x14ac:dyDescent="0.2">
      <c r="A179" s="140">
        <v>7</v>
      </c>
      <c r="B179" s="53"/>
      <c r="C179" s="137" t="str">
        <f>C79</f>
        <v>SEÑALAMIENTO</v>
      </c>
      <c r="D179" s="55"/>
      <c r="E179" s="56"/>
      <c r="F179" s="50"/>
      <c r="G179" s="57"/>
      <c r="H179" s="83">
        <f>H100</f>
        <v>373668.74</v>
      </c>
      <c r="I179" s="32"/>
      <c r="J179" s="83">
        <f>J100</f>
        <v>0</v>
      </c>
      <c r="K179" s="32"/>
      <c r="L179" s="32"/>
      <c r="M179" s="83">
        <f>M100</f>
        <v>0</v>
      </c>
      <c r="N179" s="32"/>
      <c r="O179" s="83">
        <f>O100</f>
        <v>373668.74</v>
      </c>
      <c r="P179" s="32"/>
      <c r="Q179" s="83">
        <f>Q100</f>
        <v>0</v>
      </c>
      <c r="R179" s="32"/>
      <c r="S179" s="83">
        <f>S100</f>
        <v>0</v>
      </c>
      <c r="T179" s="32"/>
      <c r="U179" s="83">
        <f>U100</f>
        <v>0</v>
      </c>
      <c r="V179" s="32"/>
      <c r="W179" s="83">
        <f>W100</f>
        <v>0</v>
      </c>
      <c r="X179" s="32"/>
      <c r="Y179" s="83">
        <f>Y100</f>
        <v>0</v>
      </c>
      <c r="Z179" s="32"/>
      <c r="AA179" s="83">
        <f>AA100</f>
        <v>0</v>
      </c>
      <c r="AB179" s="32"/>
      <c r="AC179" s="83">
        <f>AC100</f>
        <v>0</v>
      </c>
      <c r="AD179" s="32"/>
      <c r="AE179" s="83">
        <f>AE100</f>
        <v>0</v>
      </c>
      <c r="AF179" s="32"/>
      <c r="AG179" s="83">
        <f>AG100</f>
        <v>0</v>
      </c>
      <c r="AH179" s="32"/>
      <c r="AI179" s="83">
        <f>AI100</f>
        <v>0</v>
      </c>
      <c r="AJ179" s="32"/>
      <c r="AK179" s="83">
        <f>AK100</f>
        <v>0</v>
      </c>
      <c r="AL179" s="32"/>
      <c r="AM179" s="83">
        <f>AM100</f>
        <v>0</v>
      </c>
      <c r="AN179" s="32"/>
      <c r="AO179" s="83">
        <f>AO100</f>
        <v>0</v>
      </c>
      <c r="AP179" s="32"/>
      <c r="AQ179" s="83">
        <f>AQ100</f>
        <v>0</v>
      </c>
      <c r="AR179" s="32"/>
      <c r="AS179" s="83">
        <f>AS100</f>
        <v>0</v>
      </c>
      <c r="AT179" s="32"/>
      <c r="AU179" s="83">
        <f>AU100</f>
        <v>0</v>
      </c>
      <c r="AV179" s="32"/>
      <c r="AW179" s="83">
        <f>AW100</f>
        <v>0</v>
      </c>
      <c r="AX179" s="32"/>
      <c r="AY179" s="83">
        <f>AY100</f>
        <v>0</v>
      </c>
      <c r="BA179" s="83">
        <f>BA100</f>
        <v>0</v>
      </c>
      <c r="BC179" s="83">
        <f>BC100</f>
        <v>0</v>
      </c>
      <c r="BE179" s="83">
        <f>BE100</f>
        <v>0</v>
      </c>
      <c r="BG179" s="83">
        <f>BG100</f>
        <v>0</v>
      </c>
      <c r="BI179" s="83">
        <f>BI100</f>
        <v>0</v>
      </c>
      <c r="BK179" s="83">
        <f>BK100</f>
        <v>0</v>
      </c>
      <c r="BM179" s="83">
        <f>BM100</f>
        <v>0</v>
      </c>
      <c r="BO179" s="83">
        <f>BO100</f>
        <v>0</v>
      </c>
      <c r="BQ179" s="83">
        <f>BQ100</f>
        <v>0</v>
      </c>
      <c r="BS179" s="83">
        <f>BS100</f>
        <v>0</v>
      </c>
      <c r="BU179" s="83">
        <f>BU100</f>
        <v>0</v>
      </c>
      <c r="BW179" s="83">
        <f>BW100</f>
        <v>0</v>
      </c>
      <c r="BY179" s="83">
        <f>BY100</f>
        <v>0</v>
      </c>
      <c r="CA179" s="83">
        <f>CA100</f>
        <v>0</v>
      </c>
      <c r="CC179" s="83">
        <f>CC100</f>
        <v>0</v>
      </c>
    </row>
    <row r="180" spans="1:81" s="10" customFormat="1" ht="15" x14ac:dyDescent="0.2">
      <c r="A180" s="141"/>
      <c r="B180" s="53"/>
      <c r="C180" s="138" t="str">
        <f>C80</f>
        <v>SEÑALES ELEVADAS (E.P.-18)</v>
      </c>
      <c r="D180" s="55"/>
      <c r="E180" s="56"/>
      <c r="F180" s="50"/>
      <c r="G180" s="57"/>
      <c r="H180" s="139">
        <f>H87</f>
        <v>223588.63999999998</v>
      </c>
      <c r="I180" s="32"/>
      <c r="J180" s="139">
        <f>J87</f>
        <v>0</v>
      </c>
      <c r="K180" s="32"/>
      <c r="L180" s="32"/>
      <c r="M180" s="139">
        <f>M87</f>
        <v>0</v>
      </c>
      <c r="N180" s="32"/>
      <c r="O180" s="139">
        <f>O87</f>
        <v>223588.63999999998</v>
      </c>
      <c r="P180" s="32"/>
      <c r="Q180" s="139">
        <f>Q87</f>
        <v>0</v>
      </c>
      <c r="R180" s="32"/>
      <c r="S180" s="139">
        <f>S87</f>
        <v>0</v>
      </c>
      <c r="T180" s="32"/>
      <c r="U180" s="139">
        <f>U87</f>
        <v>0</v>
      </c>
      <c r="V180" s="32"/>
      <c r="W180" s="139">
        <f>W87</f>
        <v>0</v>
      </c>
      <c r="X180" s="32"/>
      <c r="Y180" s="139">
        <f>Y87</f>
        <v>0</v>
      </c>
      <c r="Z180" s="32"/>
      <c r="AA180" s="139">
        <f>AA87</f>
        <v>0</v>
      </c>
      <c r="AB180" s="32"/>
      <c r="AC180" s="139">
        <f>AC87</f>
        <v>0</v>
      </c>
      <c r="AD180" s="32"/>
      <c r="AE180" s="139">
        <f>AE87</f>
        <v>0</v>
      </c>
      <c r="AF180" s="32"/>
      <c r="AG180" s="139">
        <f>AG87</f>
        <v>0</v>
      </c>
      <c r="AH180" s="32"/>
      <c r="AI180" s="139">
        <f>AI87</f>
        <v>0</v>
      </c>
      <c r="AJ180" s="32"/>
      <c r="AK180" s="139">
        <f>AK87</f>
        <v>0</v>
      </c>
      <c r="AL180" s="32"/>
      <c r="AM180" s="139">
        <f>AM87</f>
        <v>0</v>
      </c>
      <c r="AN180" s="32"/>
      <c r="AO180" s="139">
        <f>AO87</f>
        <v>0</v>
      </c>
      <c r="AP180" s="32"/>
      <c r="AQ180" s="139">
        <f>AQ87</f>
        <v>0</v>
      </c>
      <c r="AR180" s="32"/>
      <c r="AS180" s="139">
        <f>AS87</f>
        <v>0</v>
      </c>
      <c r="AT180" s="32"/>
      <c r="AU180" s="139">
        <f>AU87</f>
        <v>0</v>
      </c>
      <c r="AV180" s="32"/>
      <c r="AW180" s="139">
        <f>AW87</f>
        <v>0</v>
      </c>
      <c r="AX180" s="32"/>
      <c r="AY180" s="139">
        <f>AY87</f>
        <v>0</v>
      </c>
      <c r="BA180" s="139">
        <f>BA87</f>
        <v>0</v>
      </c>
      <c r="BC180" s="139">
        <f>BC87</f>
        <v>0</v>
      </c>
      <c r="BE180" s="139">
        <f>BE87</f>
        <v>0</v>
      </c>
      <c r="BG180" s="139">
        <f>BG87</f>
        <v>0</v>
      </c>
      <c r="BI180" s="139">
        <f>BI87</f>
        <v>0</v>
      </c>
      <c r="BK180" s="139">
        <f>BK87</f>
        <v>0</v>
      </c>
      <c r="BM180" s="139">
        <f>BM87</f>
        <v>0</v>
      </c>
      <c r="BO180" s="139">
        <f>BO87</f>
        <v>0</v>
      </c>
      <c r="BQ180" s="139">
        <f>BQ87</f>
        <v>0</v>
      </c>
      <c r="BS180" s="139">
        <f>BS87</f>
        <v>0</v>
      </c>
      <c r="BU180" s="139">
        <f>BU87</f>
        <v>0</v>
      </c>
      <c r="BW180" s="139">
        <f>BW87</f>
        <v>0</v>
      </c>
      <c r="BY180" s="139">
        <f>BY87</f>
        <v>0</v>
      </c>
      <c r="CA180" s="139">
        <f>CA87</f>
        <v>0</v>
      </c>
      <c r="CC180" s="139">
        <f>CC87</f>
        <v>0</v>
      </c>
    </row>
    <row r="181" spans="1:81" s="10" customFormat="1" ht="15" x14ac:dyDescent="0.2">
      <c r="A181" s="141"/>
      <c r="B181" s="53"/>
      <c r="C181" s="138" t="str">
        <f>C88</f>
        <v>OBRAS Y DISPOSITIVOS DIVERSOS</v>
      </c>
      <c r="D181" s="55"/>
      <c r="E181" s="56"/>
      <c r="F181" s="50"/>
      <c r="G181" s="57"/>
      <c r="H181" s="139">
        <f>H94</f>
        <v>63193.599999999999</v>
      </c>
      <c r="I181" s="32"/>
      <c r="J181" s="139">
        <f>J94</f>
        <v>0</v>
      </c>
      <c r="K181" s="32"/>
      <c r="L181" s="32"/>
      <c r="M181" s="139">
        <f>M94</f>
        <v>0</v>
      </c>
      <c r="N181" s="32"/>
      <c r="O181" s="139">
        <f>O94</f>
        <v>63193.599999999999</v>
      </c>
      <c r="P181" s="32"/>
      <c r="Q181" s="139">
        <f>Q94</f>
        <v>0</v>
      </c>
      <c r="R181" s="32"/>
      <c r="S181" s="139">
        <f>S94</f>
        <v>0</v>
      </c>
      <c r="T181" s="32"/>
      <c r="U181" s="139">
        <f>U94</f>
        <v>0</v>
      </c>
      <c r="V181" s="32"/>
      <c r="W181" s="139">
        <f>W94</f>
        <v>0</v>
      </c>
      <c r="X181" s="32"/>
      <c r="Y181" s="139">
        <f>Y94</f>
        <v>0</v>
      </c>
      <c r="Z181" s="32"/>
      <c r="AA181" s="139">
        <f>AA94</f>
        <v>0</v>
      </c>
      <c r="AB181" s="32"/>
      <c r="AC181" s="139">
        <f>AC94</f>
        <v>0</v>
      </c>
      <c r="AD181" s="32"/>
      <c r="AE181" s="139">
        <f>AE94</f>
        <v>0</v>
      </c>
      <c r="AF181" s="32"/>
      <c r="AG181" s="139">
        <f>AG94</f>
        <v>0</v>
      </c>
      <c r="AH181" s="32"/>
      <c r="AI181" s="139">
        <f>AI94</f>
        <v>0</v>
      </c>
      <c r="AJ181" s="32"/>
      <c r="AK181" s="139">
        <f>AK94</f>
        <v>0</v>
      </c>
      <c r="AL181" s="32"/>
      <c r="AM181" s="139">
        <f>AM94</f>
        <v>0</v>
      </c>
      <c r="AN181" s="32"/>
      <c r="AO181" s="139">
        <f>AO94</f>
        <v>0</v>
      </c>
      <c r="AP181" s="32"/>
      <c r="AQ181" s="139">
        <f>AQ94</f>
        <v>0</v>
      </c>
      <c r="AR181" s="32"/>
      <c r="AS181" s="139">
        <f>AS94</f>
        <v>0</v>
      </c>
      <c r="AT181" s="32"/>
      <c r="AU181" s="139">
        <f>AU94</f>
        <v>0</v>
      </c>
      <c r="AV181" s="32"/>
      <c r="AW181" s="139">
        <f>AW94</f>
        <v>0</v>
      </c>
      <c r="AX181" s="32"/>
      <c r="AY181" s="139">
        <f>AY94</f>
        <v>0</v>
      </c>
      <c r="BA181" s="139">
        <f>BA94</f>
        <v>0</v>
      </c>
      <c r="BC181" s="139">
        <f>BC94</f>
        <v>0</v>
      </c>
      <c r="BE181" s="139">
        <f>BE94</f>
        <v>0</v>
      </c>
      <c r="BG181" s="139">
        <f>BG94</f>
        <v>0</v>
      </c>
      <c r="BI181" s="139">
        <f>BI94</f>
        <v>0</v>
      </c>
      <c r="BK181" s="139">
        <f>BK94</f>
        <v>0</v>
      </c>
      <c r="BM181" s="139">
        <f>BM94</f>
        <v>0</v>
      </c>
      <c r="BO181" s="139">
        <f>BO94</f>
        <v>0</v>
      </c>
      <c r="BQ181" s="139">
        <f>BQ94</f>
        <v>0</v>
      </c>
      <c r="BS181" s="139">
        <f>BS94</f>
        <v>0</v>
      </c>
      <c r="BU181" s="139">
        <f>BU94</f>
        <v>0</v>
      </c>
      <c r="BW181" s="139">
        <f>BW94</f>
        <v>0</v>
      </c>
      <c r="BY181" s="139">
        <f>BY94</f>
        <v>0</v>
      </c>
      <c r="CA181" s="139">
        <f>CA94</f>
        <v>0</v>
      </c>
      <c r="CC181" s="139">
        <f>CC94</f>
        <v>0</v>
      </c>
    </row>
    <row r="182" spans="1:81" s="10" customFormat="1" ht="15" x14ac:dyDescent="0.2">
      <c r="A182" s="141"/>
      <c r="B182" s="53"/>
      <c r="C182" s="138" t="str">
        <f>C95</f>
        <v xml:space="preserve"> RECUBRIMIENTO CON PINTURA</v>
      </c>
      <c r="D182" s="55"/>
      <c r="E182" s="56"/>
      <c r="F182" s="50"/>
      <c r="G182" s="57"/>
      <c r="H182" s="139">
        <f>H99</f>
        <v>86886.5</v>
      </c>
      <c r="I182" s="32"/>
      <c r="J182" s="139">
        <f>J99</f>
        <v>0</v>
      </c>
      <c r="K182" s="32"/>
      <c r="L182" s="32"/>
      <c r="M182" s="139">
        <f>M99</f>
        <v>0</v>
      </c>
      <c r="N182" s="32"/>
      <c r="O182" s="139">
        <f>O99</f>
        <v>86886.5</v>
      </c>
      <c r="P182" s="32"/>
      <c r="Q182" s="139">
        <f>Q99</f>
        <v>0</v>
      </c>
      <c r="R182" s="32"/>
      <c r="S182" s="139">
        <f>S99</f>
        <v>0</v>
      </c>
      <c r="T182" s="32"/>
      <c r="U182" s="139">
        <f>U99</f>
        <v>0</v>
      </c>
      <c r="V182" s="32"/>
      <c r="W182" s="139">
        <f>W99</f>
        <v>0</v>
      </c>
      <c r="X182" s="32"/>
      <c r="Y182" s="139">
        <f>Y99</f>
        <v>0</v>
      </c>
      <c r="Z182" s="32"/>
      <c r="AA182" s="139">
        <f>AA99</f>
        <v>0</v>
      </c>
      <c r="AB182" s="32"/>
      <c r="AC182" s="139">
        <f>AC99</f>
        <v>0</v>
      </c>
      <c r="AD182" s="32"/>
      <c r="AE182" s="139">
        <f>AE99</f>
        <v>0</v>
      </c>
      <c r="AF182" s="32"/>
      <c r="AG182" s="139">
        <f>AG99</f>
        <v>0</v>
      </c>
      <c r="AH182" s="32"/>
      <c r="AI182" s="139">
        <f>AI99</f>
        <v>0</v>
      </c>
      <c r="AJ182" s="32"/>
      <c r="AK182" s="139">
        <f>AK99</f>
        <v>0</v>
      </c>
      <c r="AL182" s="32"/>
      <c r="AM182" s="139">
        <f>AM99</f>
        <v>0</v>
      </c>
      <c r="AN182" s="32"/>
      <c r="AO182" s="139">
        <f>AO99</f>
        <v>0</v>
      </c>
      <c r="AP182" s="32"/>
      <c r="AQ182" s="139">
        <f>AQ99</f>
        <v>0</v>
      </c>
      <c r="AR182" s="32"/>
      <c r="AS182" s="139">
        <f>AS99</f>
        <v>0</v>
      </c>
      <c r="AT182" s="32"/>
      <c r="AU182" s="139">
        <f>AU99</f>
        <v>0</v>
      </c>
      <c r="AV182" s="32"/>
      <c r="AW182" s="139">
        <f>AW99</f>
        <v>0</v>
      </c>
      <c r="AX182" s="32"/>
      <c r="AY182" s="139">
        <f>AY99</f>
        <v>0</v>
      </c>
      <c r="BA182" s="139">
        <f>BA99</f>
        <v>0</v>
      </c>
      <c r="BC182" s="139">
        <f>BC99</f>
        <v>0</v>
      </c>
      <c r="BE182" s="139">
        <f>BE99</f>
        <v>0</v>
      </c>
      <c r="BG182" s="139">
        <f>BG99</f>
        <v>0</v>
      </c>
      <c r="BI182" s="139">
        <f>BI99</f>
        <v>0</v>
      </c>
      <c r="BK182" s="139">
        <f>BK99</f>
        <v>0</v>
      </c>
      <c r="BM182" s="139">
        <f>BM99</f>
        <v>0</v>
      </c>
      <c r="BO182" s="139">
        <f>BO99</f>
        <v>0</v>
      </c>
      <c r="BQ182" s="139">
        <f>BQ99</f>
        <v>0</v>
      </c>
      <c r="BS182" s="139">
        <f>BS99</f>
        <v>0</v>
      </c>
      <c r="BU182" s="139">
        <f>BU99</f>
        <v>0</v>
      </c>
      <c r="BW182" s="139">
        <f>BW99</f>
        <v>0</v>
      </c>
      <c r="BY182" s="139">
        <f>BY99</f>
        <v>0</v>
      </c>
      <c r="CA182" s="139">
        <f>CA99</f>
        <v>0</v>
      </c>
      <c r="CC182" s="139">
        <f>CC99</f>
        <v>0</v>
      </c>
    </row>
    <row r="183" spans="1:81" s="10" customFormat="1" ht="15" x14ac:dyDescent="0.2">
      <c r="A183" s="140">
        <v>8</v>
      </c>
      <c r="B183" s="53"/>
      <c r="C183" s="137" t="str">
        <f>C101</f>
        <v>AGUA POTABLE Y ALCANTARILLADO</v>
      </c>
      <c r="D183" s="55"/>
      <c r="E183" s="56"/>
      <c r="F183" s="50"/>
      <c r="G183" s="57"/>
      <c r="H183" s="83">
        <f>H116</f>
        <v>368596.16000000003</v>
      </c>
      <c r="I183" s="32"/>
      <c r="J183" s="83">
        <f>J116</f>
        <v>312259.05</v>
      </c>
      <c r="K183" s="32"/>
      <c r="L183" s="32"/>
      <c r="M183" s="83">
        <f>M116</f>
        <v>312259.05</v>
      </c>
      <c r="N183" s="32"/>
      <c r="O183" s="83">
        <f>O116</f>
        <v>56337.109999999993</v>
      </c>
      <c r="P183" s="32"/>
      <c r="Q183" s="83">
        <f>Q116</f>
        <v>0</v>
      </c>
      <c r="R183" s="32"/>
      <c r="S183" s="83">
        <f>S116</f>
        <v>0</v>
      </c>
      <c r="T183" s="32"/>
      <c r="U183" s="83">
        <f>U116</f>
        <v>0</v>
      </c>
      <c r="V183" s="32"/>
      <c r="W183" s="83">
        <f>W116</f>
        <v>0</v>
      </c>
      <c r="X183" s="32"/>
      <c r="Y183" s="83">
        <f>Y116</f>
        <v>0</v>
      </c>
      <c r="Z183" s="32"/>
      <c r="AA183" s="83">
        <f>AA116</f>
        <v>0</v>
      </c>
      <c r="AB183" s="32"/>
      <c r="AC183" s="83">
        <f>AC116</f>
        <v>0</v>
      </c>
      <c r="AD183" s="32"/>
      <c r="AE183" s="83">
        <f>AE116</f>
        <v>0</v>
      </c>
      <c r="AF183" s="32"/>
      <c r="AG183" s="83">
        <f>AG116</f>
        <v>0</v>
      </c>
      <c r="AH183" s="32"/>
      <c r="AI183" s="83">
        <f>AI116</f>
        <v>0</v>
      </c>
      <c r="AJ183" s="32"/>
      <c r="AK183" s="83">
        <f>AK116</f>
        <v>0</v>
      </c>
      <c r="AL183" s="32"/>
      <c r="AM183" s="83">
        <f>AM116</f>
        <v>0</v>
      </c>
      <c r="AN183" s="32"/>
      <c r="AO183" s="83">
        <f>AO116</f>
        <v>0</v>
      </c>
      <c r="AP183" s="32"/>
      <c r="AQ183" s="83">
        <f>AQ116</f>
        <v>0</v>
      </c>
      <c r="AR183" s="32"/>
      <c r="AS183" s="83">
        <f>AS116</f>
        <v>0</v>
      </c>
      <c r="AT183" s="32"/>
      <c r="AU183" s="83">
        <f>AU116</f>
        <v>0</v>
      </c>
      <c r="AV183" s="32"/>
      <c r="AW183" s="83">
        <f>AW116</f>
        <v>0</v>
      </c>
      <c r="AX183" s="32"/>
      <c r="AY183" s="83">
        <f>AY116</f>
        <v>0</v>
      </c>
      <c r="BA183" s="83">
        <f>BA116</f>
        <v>0</v>
      </c>
      <c r="BC183" s="83">
        <f>BC116</f>
        <v>0</v>
      </c>
      <c r="BE183" s="83">
        <f>BE116</f>
        <v>0</v>
      </c>
      <c r="BG183" s="83">
        <f>BG116</f>
        <v>0</v>
      </c>
      <c r="BI183" s="83">
        <f>BI116</f>
        <v>0</v>
      </c>
      <c r="BK183" s="83">
        <f>BK116</f>
        <v>0</v>
      </c>
      <c r="BM183" s="83">
        <f>BM116</f>
        <v>158517.6</v>
      </c>
      <c r="BO183" s="83">
        <f>BO116</f>
        <v>0</v>
      </c>
      <c r="BQ183" s="83">
        <f>BQ116</f>
        <v>0</v>
      </c>
      <c r="BS183" s="83">
        <f>BS116</f>
        <v>61273</v>
      </c>
      <c r="BU183" s="83">
        <f>BU116</f>
        <v>15831.07</v>
      </c>
      <c r="BW183" s="83">
        <f>BW116</f>
        <v>0</v>
      </c>
      <c r="BY183" s="83">
        <f>BY116</f>
        <v>59348.780000000006</v>
      </c>
      <c r="CA183" s="83">
        <f>CA116</f>
        <v>17288.599999999999</v>
      </c>
      <c r="CC183" s="83">
        <f>CC116</f>
        <v>0</v>
      </c>
    </row>
    <row r="184" spans="1:81" s="10" customFormat="1" ht="15" x14ac:dyDescent="0.2">
      <c r="A184" s="142">
        <v>8.1</v>
      </c>
      <c r="B184" s="53"/>
      <c r="C184" s="138" t="str">
        <f>C102</f>
        <v>AGUA POTABLE Y AGUA TRATADA</v>
      </c>
      <c r="D184" s="55"/>
      <c r="E184" s="56"/>
      <c r="F184" s="50"/>
      <c r="G184" s="57"/>
      <c r="H184" s="139">
        <f>H112</f>
        <v>361186.76</v>
      </c>
      <c r="I184" s="32"/>
      <c r="J184" s="139">
        <f>J112</f>
        <v>287561.05</v>
      </c>
      <c r="K184" s="32"/>
      <c r="L184" s="32"/>
      <c r="M184" s="139">
        <f>M112</f>
        <v>287561.05</v>
      </c>
      <c r="N184" s="32"/>
      <c r="O184" s="139">
        <f>O112</f>
        <v>73625.709999999992</v>
      </c>
      <c r="P184" s="32"/>
      <c r="Q184" s="139">
        <f>Q112</f>
        <v>0</v>
      </c>
      <c r="R184" s="32"/>
      <c r="S184" s="139">
        <f>S112</f>
        <v>0</v>
      </c>
      <c r="T184" s="32"/>
      <c r="U184" s="139">
        <f>U112</f>
        <v>0</v>
      </c>
      <c r="V184" s="32"/>
      <c r="W184" s="139">
        <f>W112</f>
        <v>0</v>
      </c>
      <c r="X184" s="32"/>
      <c r="Y184" s="139">
        <f>Y112</f>
        <v>0</v>
      </c>
      <c r="Z184" s="32"/>
      <c r="AA184" s="139">
        <f>AA112</f>
        <v>0</v>
      </c>
      <c r="AB184" s="32"/>
      <c r="AC184" s="139">
        <f>AC112</f>
        <v>0</v>
      </c>
      <c r="AD184" s="32"/>
      <c r="AE184" s="139">
        <f>AE112</f>
        <v>0</v>
      </c>
      <c r="AF184" s="32"/>
      <c r="AG184" s="139">
        <f>AG112</f>
        <v>0</v>
      </c>
      <c r="AH184" s="32"/>
      <c r="AI184" s="139">
        <f>AI112</f>
        <v>0</v>
      </c>
      <c r="AJ184" s="32"/>
      <c r="AK184" s="139">
        <f>AK112</f>
        <v>0</v>
      </c>
      <c r="AL184" s="32"/>
      <c r="AM184" s="139">
        <f>AM112</f>
        <v>0</v>
      </c>
      <c r="AN184" s="32"/>
      <c r="AO184" s="139">
        <f>AO112</f>
        <v>0</v>
      </c>
      <c r="AP184" s="32"/>
      <c r="AQ184" s="139">
        <f>AQ112</f>
        <v>0</v>
      </c>
      <c r="AR184" s="32"/>
      <c r="AS184" s="139">
        <f>AS112</f>
        <v>0</v>
      </c>
      <c r="AT184" s="32"/>
      <c r="AU184" s="139">
        <f>AU112</f>
        <v>0</v>
      </c>
      <c r="AV184" s="32"/>
      <c r="AW184" s="139">
        <f>AW112</f>
        <v>0</v>
      </c>
      <c r="AX184" s="32"/>
      <c r="AY184" s="139">
        <f>AY112</f>
        <v>0</v>
      </c>
      <c r="BA184" s="139">
        <f>BA112</f>
        <v>0</v>
      </c>
      <c r="BC184" s="139">
        <f>BC112</f>
        <v>0</v>
      </c>
      <c r="BE184" s="139">
        <f>BE112</f>
        <v>0</v>
      </c>
      <c r="BG184" s="139">
        <f>BG112</f>
        <v>0</v>
      </c>
      <c r="BI184" s="139">
        <f>BI112</f>
        <v>0</v>
      </c>
      <c r="BK184" s="139">
        <f>BK112</f>
        <v>0</v>
      </c>
      <c r="BM184" s="139">
        <f>BM112</f>
        <v>158517.6</v>
      </c>
      <c r="BO184" s="139">
        <f>BO112</f>
        <v>0</v>
      </c>
      <c r="BQ184" s="139">
        <f>BQ112</f>
        <v>0</v>
      </c>
      <c r="BS184" s="139">
        <f>BS112</f>
        <v>61273</v>
      </c>
      <c r="BU184" s="139">
        <f>BU112</f>
        <v>15831.07</v>
      </c>
      <c r="BW184" s="139">
        <f>BW112</f>
        <v>0</v>
      </c>
      <c r="BY184" s="139">
        <f>BY112</f>
        <v>51939.380000000005</v>
      </c>
      <c r="CA184" s="139">
        <f>CA112</f>
        <v>0</v>
      </c>
      <c r="CC184" s="139">
        <f>CC112</f>
        <v>0</v>
      </c>
    </row>
    <row r="185" spans="1:81" s="10" customFormat="1" ht="15" x14ac:dyDescent="0.2">
      <c r="A185" s="142">
        <v>8.1999999999999993</v>
      </c>
      <c r="B185" s="53"/>
      <c r="C185" s="138" t="str">
        <f>C113</f>
        <v xml:space="preserve"> ALCANTARILLADO</v>
      </c>
      <c r="D185" s="55"/>
      <c r="E185" s="56"/>
      <c r="F185" s="50"/>
      <c r="G185" s="57"/>
      <c r="H185" s="139">
        <f>H115</f>
        <v>7409.4</v>
      </c>
      <c r="I185" s="32"/>
      <c r="J185" s="139">
        <f>J115</f>
        <v>24698</v>
      </c>
      <c r="K185" s="32"/>
      <c r="L185" s="32"/>
      <c r="M185" s="139">
        <f>M115</f>
        <v>24698</v>
      </c>
      <c r="N185" s="32"/>
      <c r="O185" s="139">
        <f>O115</f>
        <v>-17288.599999999999</v>
      </c>
      <c r="P185" s="32"/>
      <c r="Q185" s="139">
        <f>Q115</f>
        <v>0</v>
      </c>
      <c r="R185" s="32"/>
      <c r="S185" s="139">
        <f>S115</f>
        <v>0</v>
      </c>
      <c r="T185" s="32"/>
      <c r="U185" s="139">
        <f>U115</f>
        <v>0</v>
      </c>
      <c r="V185" s="32"/>
      <c r="W185" s="139">
        <f>W115</f>
        <v>0</v>
      </c>
      <c r="X185" s="32"/>
      <c r="Y185" s="139">
        <f>Y115</f>
        <v>0</v>
      </c>
      <c r="Z185" s="32"/>
      <c r="AA185" s="139">
        <f>AA115</f>
        <v>0</v>
      </c>
      <c r="AB185" s="32"/>
      <c r="AC185" s="139">
        <f>AC115</f>
        <v>0</v>
      </c>
      <c r="AD185" s="32"/>
      <c r="AE185" s="139">
        <f>AE115</f>
        <v>0</v>
      </c>
      <c r="AF185" s="32"/>
      <c r="AG185" s="139">
        <f>AG115</f>
        <v>0</v>
      </c>
      <c r="AH185" s="32"/>
      <c r="AI185" s="139">
        <f>AI115</f>
        <v>0</v>
      </c>
      <c r="AJ185" s="32"/>
      <c r="AK185" s="139">
        <f>AK115</f>
        <v>0</v>
      </c>
      <c r="AL185" s="32"/>
      <c r="AM185" s="139">
        <f>AM115</f>
        <v>0</v>
      </c>
      <c r="AN185" s="32"/>
      <c r="AO185" s="139">
        <f>AO115</f>
        <v>0</v>
      </c>
      <c r="AP185" s="32"/>
      <c r="AQ185" s="139">
        <f>AQ115</f>
        <v>0</v>
      </c>
      <c r="AR185" s="32"/>
      <c r="AS185" s="139">
        <f>AS115</f>
        <v>0</v>
      </c>
      <c r="AT185" s="32"/>
      <c r="AU185" s="139">
        <f>AU115</f>
        <v>0</v>
      </c>
      <c r="AV185" s="32"/>
      <c r="AW185" s="139">
        <f>AW115</f>
        <v>0</v>
      </c>
      <c r="AX185" s="32"/>
      <c r="AY185" s="139">
        <f>AY115</f>
        <v>0</v>
      </c>
      <c r="BA185" s="139">
        <f>BA115</f>
        <v>0</v>
      </c>
      <c r="BC185" s="139">
        <f>BC115</f>
        <v>0</v>
      </c>
      <c r="BE185" s="139">
        <f>BE115</f>
        <v>0</v>
      </c>
      <c r="BG185" s="139">
        <f>BG115</f>
        <v>0</v>
      </c>
      <c r="BI185" s="139">
        <f>BI115</f>
        <v>0</v>
      </c>
      <c r="BK185" s="139">
        <f>BK115</f>
        <v>0</v>
      </c>
      <c r="BM185" s="139">
        <f>BM115</f>
        <v>0</v>
      </c>
      <c r="BO185" s="139">
        <f>BO115</f>
        <v>0</v>
      </c>
      <c r="BQ185" s="139">
        <f>BQ115</f>
        <v>0</v>
      </c>
      <c r="BS185" s="139">
        <f>BS115</f>
        <v>0</v>
      </c>
      <c r="BU185" s="139">
        <f>BU115</f>
        <v>0</v>
      </c>
      <c r="BW185" s="139">
        <f>BW115</f>
        <v>0</v>
      </c>
      <c r="BY185" s="139">
        <f>BY115</f>
        <v>7409.4</v>
      </c>
      <c r="CA185" s="139">
        <f>CA115</f>
        <v>17288.599999999999</v>
      </c>
      <c r="CC185" s="139">
        <f>CC115</f>
        <v>0</v>
      </c>
    </row>
    <row r="186" spans="1:81" s="10" customFormat="1" ht="15" x14ac:dyDescent="0.2">
      <c r="A186" s="140">
        <v>9</v>
      </c>
      <c r="B186" s="53"/>
      <c r="C186" s="137" t="str">
        <f>C117</f>
        <v>INSTALACIONES ELÉCTRICAS</v>
      </c>
      <c r="D186" s="55"/>
      <c r="E186" s="56"/>
      <c r="F186" s="50"/>
      <c r="G186" s="57"/>
      <c r="H186" s="83">
        <f>H141</f>
        <v>570506.69999999995</v>
      </c>
      <c r="I186" s="32"/>
      <c r="J186" s="83">
        <f>J141</f>
        <v>0</v>
      </c>
      <c r="K186" s="32"/>
      <c r="L186" s="32"/>
      <c r="M186" s="83">
        <f>M141</f>
        <v>0</v>
      </c>
      <c r="N186" s="32"/>
      <c r="O186" s="83">
        <f>O141</f>
        <v>570506.69999999995</v>
      </c>
      <c r="P186" s="32"/>
      <c r="Q186" s="83">
        <f>Q141</f>
        <v>0</v>
      </c>
      <c r="R186" s="32"/>
      <c r="S186" s="83">
        <f>S141</f>
        <v>0</v>
      </c>
      <c r="T186" s="32"/>
      <c r="U186" s="83">
        <f>U141</f>
        <v>0</v>
      </c>
      <c r="V186" s="32"/>
      <c r="W186" s="83">
        <f>W141</f>
        <v>0</v>
      </c>
      <c r="X186" s="32"/>
      <c r="Y186" s="83">
        <f>Y141</f>
        <v>0</v>
      </c>
      <c r="Z186" s="32"/>
      <c r="AA186" s="83">
        <f>AA141</f>
        <v>0</v>
      </c>
      <c r="AB186" s="32"/>
      <c r="AC186" s="83">
        <f>AC141</f>
        <v>0</v>
      </c>
      <c r="AD186" s="32"/>
      <c r="AE186" s="83">
        <f>AE141</f>
        <v>0</v>
      </c>
      <c r="AF186" s="32"/>
      <c r="AG186" s="83">
        <f>AG141</f>
        <v>0</v>
      </c>
      <c r="AH186" s="32"/>
      <c r="AI186" s="83">
        <f>AI141</f>
        <v>0</v>
      </c>
      <c r="AJ186" s="32"/>
      <c r="AK186" s="83">
        <f>AK141</f>
        <v>0</v>
      </c>
      <c r="AL186" s="32"/>
      <c r="AM186" s="83">
        <f>AM141</f>
        <v>0</v>
      </c>
      <c r="AN186" s="32"/>
      <c r="AO186" s="83">
        <f>AO141</f>
        <v>0</v>
      </c>
      <c r="AP186" s="32"/>
      <c r="AQ186" s="83">
        <f>AQ141</f>
        <v>0</v>
      </c>
      <c r="AR186" s="32"/>
      <c r="AS186" s="83">
        <f>AS141</f>
        <v>0</v>
      </c>
      <c r="AT186" s="32"/>
      <c r="AU186" s="83">
        <f>AU141</f>
        <v>0</v>
      </c>
      <c r="AV186" s="32"/>
      <c r="AW186" s="83">
        <f>AW141</f>
        <v>0</v>
      </c>
      <c r="AX186" s="32"/>
      <c r="AY186" s="83">
        <f>AY141</f>
        <v>0</v>
      </c>
      <c r="BA186" s="83">
        <f>BA141</f>
        <v>0</v>
      </c>
      <c r="BC186" s="83">
        <f>BC141</f>
        <v>0</v>
      </c>
      <c r="BE186" s="83">
        <f>BE141</f>
        <v>0</v>
      </c>
      <c r="BG186" s="83">
        <f>BG141</f>
        <v>0</v>
      </c>
      <c r="BI186" s="83">
        <f>BI141</f>
        <v>0</v>
      </c>
      <c r="BK186" s="83">
        <f>BK141</f>
        <v>0</v>
      </c>
      <c r="BM186" s="83">
        <f>BM141</f>
        <v>0</v>
      </c>
      <c r="BO186" s="83">
        <f>BO141</f>
        <v>0</v>
      </c>
      <c r="BQ186" s="83">
        <f>BQ141</f>
        <v>0</v>
      </c>
      <c r="BS186" s="83">
        <f>BS141</f>
        <v>0</v>
      </c>
      <c r="BU186" s="83">
        <f>BU141</f>
        <v>0</v>
      </c>
      <c r="BW186" s="83">
        <f>BW141</f>
        <v>0</v>
      </c>
      <c r="BY186" s="83">
        <f>BY141</f>
        <v>0</v>
      </c>
      <c r="CA186" s="83">
        <f>CA141</f>
        <v>0</v>
      </c>
      <c r="CC186" s="83">
        <f>CC141</f>
        <v>0</v>
      </c>
    </row>
    <row r="187" spans="1:81" s="10" customFormat="1" ht="15" x14ac:dyDescent="0.2">
      <c r="A187" s="140"/>
      <c r="B187" s="53"/>
      <c r="C187" s="137" t="str">
        <f>C142</f>
        <v>OBRA EXTRAORDINARIA</v>
      </c>
      <c r="D187" s="55"/>
      <c r="E187" s="56"/>
      <c r="F187" s="50"/>
      <c r="G187" s="57"/>
      <c r="H187" s="83">
        <f>H166</f>
        <v>0</v>
      </c>
      <c r="I187" s="32"/>
      <c r="J187" s="83">
        <f>J166</f>
        <v>843001.65999999992</v>
      </c>
      <c r="K187" s="32"/>
      <c r="L187" s="32"/>
      <c r="M187" s="83">
        <f>M166</f>
        <v>843001.65999999992</v>
      </c>
      <c r="N187" s="32"/>
      <c r="O187" s="83">
        <f>O166</f>
        <v>-843001.65999999992</v>
      </c>
      <c r="P187" s="32"/>
      <c r="Q187" s="83">
        <f t="shared" ref="Q187" si="1396">Q166</f>
        <v>0</v>
      </c>
      <c r="R187" s="32"/>
      <c r="S187" s="83">
        <f t="shared" ref="S187" si="1397">S166</f>
        <v>0</v>
      </c>
      <c r="T187" s="32"/>
      <c r="U187" s="83">
        <f t="shared" ref="U187" si="1398">U166</f>
        <v>0</v>
      </c>
      <c r="V187" s="32"/>
      <c r="W187" s="83">
        <f t="shared" ref="W187" si="1399">W166</f>
        <v>0</v>
      </c>
      <c r="X187" s="32"/>
      <c r="Y187" s="83">
        <f t="shared" ref="Y187" si="1400">Y166</f>
        <v>0</v>
      </c>
      <c r="Z187" s="32"/>
      <c r="AA187" s="83">
        <f t="shared" ref="AA187" si="1401">AA166</f>
        <v>0</v>
      </c>
      <c r="AB187" s="32"/>
      <c r="AC187" s="83">
        <f t="shared" ref="AC187" si="1402">AC166</f>
        <v>0</v>
      </c>
      <c r="AD187" s="32"/>
      <c r="AE187" s="83">
        <f t="shared" ref="AE187" si="1403">AE166</f>
        <v>0</v>
      </c>
      <c r="AF187" s="32"/>
      <c r="AG187" s="83">
        <f t="shared" ref="AG187" si="1404">AG166</f>
        <v>0</v>
      </c>
      <c r="AH187" s="32"/>
      <c r="AI187" s="83">
        <f t="shared" ref="AI187" si="1405">AI166</f>
        <v>0</v>
      </c>
      <c r="AJ187" s="32"/>
      <c r="AK187" s="83">
        <f t="shared" ref="AK187" si="1406">AK166</f>
        <v>0</v>
      </c>
      <c r="AL187" s="32"/>
      <c r="AM187" s="83">
        <f t="shared" ref="AM187" si="1407">AM166</f>
        <v>0</v>
      </c>
      <c r="AN187" s="32"/>
      <c r="AO187" s="83">
        <f t="shared" ref="AO187" si="1408">AO166</f>
        <v>0</v>
      </c>
      <c r="AP187" s="32"/>
      <c r="AQ187" s="83">
        <f t="shared" ref="AQ187" si="1409">AQ166</f>
        <v>0</v>
      </c>
      <c r="AR187" s="32"/>
      <c r="AS187" s="83">
        <f t="shared" ref="AS187" si="1410">AS166</f>
        <v>107643.65</v>
      </c>
      <c r="AT187" s="32"/>
      <c r="AU187" s="83">
        <f t="shared" ref="AU187" si="1411">AU166</f>
        <v>0</v>
      </c>
      <c r="AV187" s="32"/>
      <c r="AW187" s="83">
        <f t="shared" ref="AW187" si="1412">AW166</f>
        <v>0</v>
      </c>
      <c r="AX187" s="32"/>
      <c r="AY187" s="83">
        <f t="shared" ref="AY187" si="1413">AY166</f>
        <v>32391.75</v>
      </c>
      <c r="BA187" s="83">
        <f t="shared" ref="BA187" si="1414">BA166</f>
        <v>0</v>
      </c>
      <c r="BC187" s="83">
        <f t="shared" ref="BC187" si="1415">BC166</f>
        <v>0</v>
      </c>
      <c r="BE187" s="83">
        <f t="shared" ref="BE187" si="1416">BE166</f>
        <v>0</v>
      </c>
      <c r="BG187" s="83">
        <f t="shared" ref="BG187" si="1417">BG166</f>
        <v>0</v>
      </c>
      <c r="BI187" s="83">
        <f t="shared" ref="BI187" si="1418">BI166</f>
        <v>0</v>
      </c>
      <c r="BK187" s="83">
        <f t="shared" ref="BK187" si="1419">BK166</f>
        <v>79194.179999999993</v>
      </c>
      <c r="BM187" s="83">
        <f t="shared" ref="BM187" si="1420">BM166</f>
        <v>0</v>
      </c>
      <c r="BO187" s="83">
        <f t="shared" ref="BO187" si="1421">BO166</f>
        <v>0</v>
      </c>
      <c r="BQ187" s="83">
        <f t="shared" ref="BQ187" si="1422">BQ166</f>
        <v>36991.379999999997</v>
      </c>
      <c r="BS187" s="83">
        <f t="shared" ref="BS187" si="1423">BS166</f>
        <v>0</v>
      </c>
      <c r="BU187" s="83">
        <f t="shared" ref="BU187" si="1424">BU166</f>
        <v>0</v>
      </c>
      <c r="BW187" s="83">
        <f t="shared" ref="BW187" si="1425">BW166</f>
        <v>0</v>
      </c>
      <c r="BY187" s="83">
        <f t="shared" ref="BY187" si="1426">BY166</f>
        <v>0</v>
      </c>
      <c r="CA187" s="83">
        <f t="shared" ref="CA187" si="1427">CA166</f>
        <v>0</v>
      </c>
      <c r="CC187" s="83">
        <f t="shared" ref="CC187" si="1428">CC166</f>
        <v>586780.69999999995</v>
      </c>
    </row>
    <row r="188" spans="1:81" s="8" customFormat="1" x14ac:dyDescent="0.2">
      <c r="C188" s="29"/>
      <c r="D188" s="1"/>
      <c r="E188" s="3"/>
      <c r="F188" s="3"/>
      <c r="G188" s="11"/>
      <c r="H188" s="25"/>
      <c r="I188" s="26"/>
      <c r="J188" s="25"/>
      <c r="K188" s="49"/>
      <c r="L188" s="26"/>
      <c r="M188" s="25"/>
      <c r="N188" s="26"/>
      <c r="O188" s="25"/>
      <c r="P188" s="26"/>
      <c r="Q188" s="25"/>
      <c r="R188" s="26"/>
      <c r="S188" s="25"/>
      <c r="T188" s="26"/>
      <c r="U188" s="25"/>
      <c r="V188" s="26"/>
      <c r="W188" s="25"/>
      <c r="X188" s="26"/>
      <c r="Y188" s="25"/>
      <c r="Z188" s="26"/>
      <c r="AA188" s="25"/>
      <c r="AB188" s="26"/>
      <c r="AC188" s="25"/>
      <c r="AD188" s="26"/>
      <c r="AE188" s="25"/>
      <c r="AF188" s="26"/>
      <c r="AG188" s="25"/>
      <c r="AH188" s="26"/>
      <c r="AI188" s="25"/>
      <c r="AJ188" s="26"/>
      <c r="AK188" s="25"/>
      <c r="AL188" s="26"/>
      <c r="AM188" s="25"/>
      <c r="AN188" s="26"/>
      <c r="AO188" s="25"/>
      <c r="AP188" s="26"/>
      <c r="AQ188" s="25"/>
      <c r="AR188" s="26"/>
      <c r="AS188" s="25"/>
      <c r="AT188" s="26"/>
      <c r="AU188" s="25"/>
      <c r="AV188" s="26"/>
      <c r="AW188" s="25"/>
      <c r="AX188" s="26"/>
      <c r="AY188" s="25"/>
      <c r="BA188" s="25"/>
      <c r="BC188" s="25"/>
      <c r="BE188" s="25"/>
      <c r="BG188" s="25"/>
      <c r="BI188" s="25"/>
      <c r="BK188" s="25"/>
      <c r="BM188" s="25"/>
      <c r="BO188" s="25"/>
      <c r="BQ188" s="25"/>
      <c r="BS188" s="25"/>
      <c r="BU188" s="25"/>
      <c r="BW188" s="25"/>
      <c r="BY188" s="25"/>
      <c r="CA188" s="25"/>
      <c r="CC188" s="25"/>
    </row>
    <row r="189" spans="1:81" x14ac:dyDescent="0.2">
      <c r="A189" s="14"/>
      <c r="B189" s="14"/>
      <c r="C189" s="9"/>
      <c r="D189" s="2"/>
      <c r="E189" s="42"/>
      <c r="F189" s="13"/>
      <c r="G189" s="27" t="s">
        <v>22</v>
      </c>
      <c r="H189" s="28">
        <f>H186+H183+H179+H178+H177+H176+H173+H170+H169+H187</f>
        <v>12526923.459999999</v>
      </c>
      <c r="I189" s="31"/>
      <c r="J189" s="28">
        <f>J186+J183+J179+J178+J177+J176+J173+J170+J169+J187</f>
        <v>10665672.949999999</v>
      </c>
      <c r="K189" s="10"/>
      <c r="L189" s="31"/>
      <c r="M189" s="28">
        <f>M186+M183+M179+M178+M177+M176+M173+M170+M169+M187</f>
        <v>10665672.949999999</v>
      </c>
      <c r="N189" s="8"/>
      <c r="O189" s="28">
        <f>O186+O183+O179+O178+O177+O176+O173+O170+O169+O187</f>
        <v>1861250.5099999995</v>
      </c>
      <c r="P189" s="8"/>
      <c r="Q189" s="28">
        <f t="shared" ref="Q189" si="1429">Q186+Q183+Q179+Q178+Q177+Q176+Q173+Q170+Q169+Q187</f>
        <v>455176.53</v>
      </c>
      <c r="R189" s="8"/>
      <c r="S189" s="28">
        <f t="shared" ref="S189" si="1430">S186+S183+S179+S178+S177+S176+S173+S170+S169+S187</f>
        <v>0</v>
      </c>
      <c r="T189" s="8"/>
      <c r="U189" s="28">
        <f t="shared" ref="U189" si="1431">U186+U183+U179+U178+U177+U176+U173+U170+U169+U187</f>
        <v>0</v>
      </c>
      <c r="V189" s="8"/>
      <c r="W189" s="28">
        <f t="shared" ref="W189" si="1432">W186+W183+W179+W178+W177+W176+W173+W170+W169+W187</f>
        <v>321917.64</v>
      </c>
      <c r="X189" s="8"/>
      <c r="Y189" s="28">
        <f t="shared" ref="Y189" si="1433">Y186+Y183+Y179+Y178+Y177+Y176+Y173+Y170+Y169+Y187</f>
        <v>0</v>
      </c>
      <c r="Z189" s="8"/>
      <c r="AA189" s="28">
        <f t="shared" ref="AA189" si="1434">AA186+AA183+AA179+AA178+AA177+AA176+AA173+AA170+AA169+AA187</f>
        <v>0</v>
      </c>
      <c r="AB189" s="8"/>
      <c r="AC189" s="28">
        <f t="shared" ref="AC189" si="1435">AC186+AC183+AC179+AC178+AC177+AC176+AC173+AC170+AC169+AC187</f>
        <v>2199775.9499999997</v>
      </c>
      <c r="AD189" s="8"/>
      <c r="AE189" s="28">
        <f t="shared" ref="AE189" si="1436">AE186+AE183+AE179+AE178+AE177+AE176+AE173+AE170+AE169+AE187</f>
        <v>0</v>
      </c>
      <c r="AF189" s="8"/>
      <c r="AG189" s="28">
        <f t="shared" ref="AG189" si="1437">AG186+AG183+AG179+AG178+AG177+AG176+AG173+AG170+AG169+AG187</f>
        <v>0</v>
      </c>
      <c r="AH189" s="8"/>
      <c r="AI189" s="28">
        <f t="shared" ref="AI189" si="1438">AI186+AI183+AI179+AI178+AI177+AI176+AI173+AI170+AI169+AI187</f>
        <v>612465.42999999993</v>
      </c>
      <c r="AJ189" s="8"/>
      <c r="AK189" s="28">
        <f t="shared" ref="AK189" si="1439">AK186+AK183+AK179+AK178+AK177+AK176+AK173+AK170+AK169+AK187</f>
        <v>0</v>
      </c>
      <c r="AL189" s="8"/>
      <c r="AM189" s="28">
        <f t="shared" ref="AM189" si="1440">AM186+AM183+AM179+AM178+AM177+AM176+AM173+AM170+AM169+AM187</f>
        <v>0</v>
      </c>
      <c r="AN189" s="8"/>
      <c r="AO189" s="28">
        <f t="shared" ref="AO189" si="1441">AO186+AO183+AO179+AO178+AO177+AO176+AO173+AO170+AO169+AO187</f>
        <v>272325.68</v>
      </c>
      <c r="AP189" s="8"/>
      <c r="AQ189" s="28">
        <f t="shared" ref="AQ189" si="1442">AQ186+AQ183+AQ179+AQ178+AQ177+AQ176+AQ173+AQ170+AQ169+AQ187</f>
        <v>27854.76</v>
      </c>
      <c r="AR189" s="8"/>
      <c r="AS189" s="28">
        <f t="shared" ref="AS189" si="1443">AS186+AS183+AS179+AS178+AS177+AS176+AS173+AS170+AS169+AS187</f>
        <v>107643.65</v>
      </c>
      <c r="AT189" s="8"/>
      <c r="AU189" s="28">
        <f t="shared" ref="AU189" si="1444">AU186+AU183+AU179+AU178+AU177+AU176+AU173+AU170+AU169+AU187</f>
        <v>755498.34</v>
      </c>
      <c r="AV189" s="8"/>
      <c r="AW189" s="28">
        <f t="shared" ref="AW189" si="1445">AW186+AW183+AW179+AW178+AW177+AW176+AW173+AW170+AW169+AW187</f>
        <v>84423.33</v>
      </c>
      <c r="AX189" s="8"/>
      <c r="AY189" s="28">
        <f t="shared" ref="AY189" si="1446">AY186+AY183+AY179+AY178+AY177+AY176+AY173+AY170+AY169+AY187</f>
        <v>32391.75</v>
      </c>
      <c r="BA189" s="28">
        <f t="shared" ref="BA189" si="1447">BA186+BA183+BA179+BA178+BA177+BA176+BA173+BA170+BA169+BA187</f>
        <v>973871.18</v>
      </c>
      <c r="BC189" s="28">
        <f t="shared" ref="BC189" si="1448">BC186+BC183+BC179+BC178+BC177+BC176+BC173+BC170+BC169+BC187</f>
        <v>0</v>
      </c>
      <c r="BE189" s="28">
        <f t="shared" ref="BE189" si="1449">BE186+BE183+BE179+BE178+BE177+BE176+BE173+BE170+BE169+BE187</f>
        <v>0</v>
      </c>
      <c r="BG189" s="28">
        <f>BG186+BG183+BG179+BG178+BG177+BG176+BG173+BG170+BG169+BG187</f>
        <v>1135863.3399999999</v>
      </c>
      <c r="BI189" s="28">
        <f t="shared" ref="BI189" si="1450">BI186+BI183+BI179+BI178+BI177+BI176+BI173+BI170+BI169+BI187</f>
        <v>0</v>
      </c>
      <c r="BK189" s="28">
        <f t="shared" ref="BK189" si="1451">BK186+BK183+BK179+BK178+BK177+BK176+BK173+BK170+BK169+BK187</f>
        <v>79194.179999999993</v>
      </c>
      <c r="BM189" s="28">
        <f>BM186+BM183+BM179+BM178+BM177+BM176+BM173+BM170+BM169+BM187</f>
        <v>1247409.1200000001</v>
      </c>
      <c r="BO189" s="28">
        <f>BO186+BO183+BO179+BO178+BO177+BO176+BO173+BO170+BO169+BO187</f>
        <v>67148.98</v>
      </c>
      <c r="BQ189" s="28">
        <f>BQ186+BQ183+BQ179+BQ178+BQ177+BQ176+BQ173+BQ170+BQ169+BQ187</f>
        <v>36991.379999999997</v>
      </c>
      <c r="BS189" s="28">
        <f>BS186+BS183+BS179+BS178+BS177+BS176+BS173+BS170+BS169+BS187</f>
        <v>1063530.3899999999</v>
      </c>
      <c r="BU189" s="28">
        <f>BU186+BU183+BU179+BU178+BU177+BU176+BU173+BU170+BU169+BU187</f>
        <v>306424.31</v>
      </c>
      <c r="BW189" s="28">
        <f>BW186+BW183+BW179+BW178+BW177+BW176+BW173+BW170+BW169+BW187</f>
        <v>0</v>
      </c>
      <c r="BY189" s="28">
        <f>BY186+BY183+BY179+BY178+BY177+BY176+BY173+BY170+BY169+BY187</f>
        <v>252600.89</v>
      </c>
      <c r="CA189" s="28">
        <f>CA186+CA183+CA179+CA178+CA177+CA176+CA173+CA170+CA169+CA187</f>
        <v>46385.42</v>
      </c>
      <c r="CC189" s="28">
        <f>CC186+CC183+CC179+CC178+CC177+CC176+CC173+CC170+CC169+CC187</f>
        <v>586780.69999999995</v>
      </c>
    </row>
    <row r="190" spans="1:81" s="38" customFormat="1" x14ac:dyDescent="0.2">
      <c r="A190" s="33"/>
      <c r="B190" s="33"/>
      <c r="C190" s="34"/>
      <c r="D190" s="35"/>
      <c r="E190" s="5"/>
      <c r="F190" s="5"/>
      <c r="G190" s="36"/>
      <c r="H190" s="37"/>
      <c r="I190" s="31"/>
      <c r="J190" s="85"/>
      <c r="K190" s="10"/>
      <c r="L190" s="31"/>
      <c r="M190" s="85"/>
      <c r="N190" s="10"/>
      <c r="O190" s="85"/>
      <c r="Q190" s="89">
        <f>Q189+S189+U189</f>
        <v>455176.53</v>
      </c>
      <c r="S190" s="85"/>
      <c r="U190" s="85"/>
      <c r="W190" s="52">
        <f>W189+Y189+AA189</f>
        <v>321917.64</v>
      </c>
      <c r="Y190" s="37"/>
      <c r="AA190" s="37"/>
      <c r="AC190" s="51">
        <f>AC189+AE189+AG189</f>
        <v>2199775.9499999997</v>
      </c>
      <c r="AE190" s="37"/>
      <c r="AG190" s="37"/>
      <c r="AI190" s="51">
        <f>AI189+AK189+AM189</f>
        <v>612465.42999999993</v>
      </c>
      <c r="AK190" s="37"/>
      <c r="AM190" s="37"/>
      <c r="AO190" s="51">
        <f>AO189+AQ189+AS189</f>
        <v>407824.08999999997</v>
      </c>
      <c r="AQ190" s="37"/>
      <c r="AS190" s="37"/>
      <c r="AU190" s="51">
        <f>AU189+AW189+AY189</f>
        <v>872313.41999999993</v>
      </c>
      <c r="AW190" s="37"/>
      <c r="AY190" s="37"/>
      <c r="BA190" s="51">
        <f>BA189+BC189+BE189</f>
        <v>973871.18</v>
      </c>
      <c r="BG190" s="51">
        <f>BG189+BI189+BK189</f>
        <v>1215057.5199999998</v>
      </c>
      <c r="BM190" s="51">
        <f>BM189+BO189+BQ189</f>
        <v>1351549.48</v>
      </c>
      <c r="BS190" s="51">
        <f>BS189+BU189+BW189</f>
        <v>1369954.7</v>
      </c>
      <c r="BY190" s="51">
        <f>BY189+CA189+CC189</f>
        <v>885767.01</v>
      </c>
    </row>
    <row r="191" spans="1:81" x14ac:dyDescent="0.2">
      <c r="A191" s="14"/>
      <c r="B191" s="14"/>
      <c r="C191" s="9"/>
      <c r="D191" s="2"/>
      <c r="E191" s="5"/>
      <c r="F191" s="13"/>
      <c r="G191" s="27" t="s">
        <v>9</v>
      </c>
      <c r="H191" s="28">
        <f>ROUND(H189*0.16,2)</f>
        <v>2004307.75</v>
      </c>
      <c r="I191" s="31"/>
      <c r="J191" s="84">
        <f>TRUNC(J189*0.16,2)</f>
        <v>1706507.67</v>
      </c>
      <c r="K191" s="10"/>
      <c r="L191" s="31"/>
      <c r="M191" s="84">
        <f>M189*0.16</f>
        <v>1706507.672</v>
      </c>
      <c r="N191" s="8"/>
      <c r="O191" s="84">
        <f>ROUND(O189*0.16,2)</f>
        <v>297800.08</v>
      </c>
      <c r="P191" s="7"/>
      <c r="Q191" s="84">
        <f>ROUND(Q190*0.16,2)</f>
        <v>72828.240000000005</v>
      </c>
      <c r="R191" s="7"/>
      <c r="S191" s="89"/>
      <c r="T191" s="38"/>
      <c r="U191" s="85"/>
      <c r="V191" s="7"/>
      <c r="W191" s="28">
        <f>ROUND(W190*0.16,2)</f>
        <v>51506.82</v>
      </c>
      <c r="X191" s="7"/>
      <c r="Y191" s="52"/>
      <c r="Z191" s="38"/>
      <c r="AA191" s="37"/>
      <c r="AB191" s="7"/>
      <c r="AC191" s="28">
        <f>ROUND(AC190*0.16,2)</f>
        <v>351964.15</v>
      </c>
      <c r="AD191" s="7"/>
      <c r="AE191" s="52"/>
      <c r="AF191" s="38"/>
      <c r="AG191" s="37"/>
      <c r="AH191" s="7"/>
      <c r="AI191" s="28">
        <f>ROUND(AI190*0.16,2)</f>
        <v>97994.47</v>
      </c>
      <c r="AJ191" s="7"/>
      <c r="AK191" s="52"/>
      <c r="AL191" s="38"/>
      <c r="AM191" s="37"/>
      <c r="AN191" s="7"/>
      <c r="AO191" s="28">
        <f>ROUND(AO190*0.16,2)</f>
        <v>65251.85</v>
      </c>
      <c r="AP191" s="7"/>
      <c r="AQ191" s="52"/>
      <c r="AR191" s="38"/>
      <c r="AS191" s="37"/>
      <c r="AT191" s="7"/>
      <c r="AU191" s="28">
        <f>ROUND(AU190*0.16,2)</f>
        <v>139570.15</v>
      </c>
      <c r="AV191" s="7"/>
      <c r="AW191" s="52"/>
      <c r="AX191" s="38"/>
      <c r="AY191" s="37"/>
      <c r="BA191" s="28">
        <f>ROUND(BA190*0.16,2)</f>
        <v>155819.39000000001</v>
      </c>
      <c r="BG191" s="28">
        <f>ROUND(BG190*0.16,2)</f>
        <v>194409.2</v>
      </c>
      <c r="BM191" s="28">
        <f>ROUND(BM190*0.16,2)</f>
        <v>216247.92</v>
      </c>
      <c r="BS191" s="28">
        <f>ROUND(BS190*0.16,2)</f>
        <v>219192.75</v>
      </c>
      <c r="BY191" s="28">
        <f>ROUND(BY190*0.16,2)</f>
        <v>141722.72</v>
      </c>
    </row>
    <row r="192" spans="1:81" x14ac:dyDescent="0.2">
      <c r="A192" s="14"/>
      <c r="B192" s="14"/>
      <c r="C192" s="9"/>
      <c r="D192" s="2"/>
      <c r="E192" s="5"/>
      <c r="F192" s="13"/>
      <c r="G192" s="27" t="s">
        <v>23</v>
      </c>
      <c r="H192" s="28">
        <f>H189+H191</f>
        <v>14531231.209999999</v>
      </c>
      <c r="I192" s="31"/>
      <c r="J192" s="84">
        <f>J189+J191</f>
        <v>12372180.619999999</v>
      </c>
      <c r="K192" s="10"/>
      <c r="L192" s="31"/>
      <c r="M192" s="84">
        <f>M189+M191</f>
        <v>12372180.622</v>
      </c>
      <c r="N192" s="8"/>
      <c r="O192" s="84">
        <f>O189+O191</f>
        <v>2159050.5899999994</v>
      </c>
      <c r="P192" s="7"/>
      <c r="Q192" s="84">
        <f>Q190+Q191</f>
        <v>528004.77</v>
      </c>
      <c r="R192" s="7"/>
      <c r="S192" s="89"/>
      <c r="T192" s="38"/>
      <c r="U192" s="85"/>
      <c r="V192" s="7"/>
      <c r="W192" s="28">
        <f>W190+W191</f>
        <v>373424.46</v>
      </c>
      <c r="X192" s="7"/>
      <c r="Y192" s="52"/>
      <c r="Z192" s="38"/>
      <c r="AA192" s="37"/>
      <c r="AB192" s="7"/>
      <c r="AC192" s="28">
        <f>SUM(AC190:AC191)</f>
        <v>2551740.0999999996</v>
      </c>
      <c r="AD192" s="7"/>
      <c r="AE192" s="52"/>
      <c r="AF192" s="38"/>
      <c r="AG192" s="37"/>
      <c r="AH192" s="7"/>
      <c r="AI192" s="28">
        <f>SUM(AI190:AI191)</f>
        <v>710459.89999999991</v>
      </c>
      <c r="AJ192" s="7"/>
      <c r="AK192" s="52"/>
      <c r="AL192" s="38"/>
      <c r="AM192" s="37"/>
      <c r="AN192" s="7"/>
      <c r="AO192" s="28">
        <f>SUM(AO190:AO191)</f>
        <v>473075.93999999994</v>
      </c>
      <c r="AP192" s="7"/>
      <c r="AQ192" s="52"/>
      <c r="AR192" s="38"/>
      <c r="AS192" s="37"/>
      <c r="AT192" s="7"/>
      <c r="AU192" s="28">
        <f>SUM(AU190:AU191)</f>
        <v>1011883.57</v>
      </c>
      <c r="AV192" s="7"/>
      <c r="AW192" s="52"/>
      <c r="AX192" s="38"/>
      <c r="AY192" s="37"/>
      <c r="BA192" s="28">
        <f>SUM(BA190:BA191)</f>
        <v>1129690.57</v>
      </c>
      <c r="BG192" s="28">
        <f>SUM(BG190:BG191)</f>
        <v>1409466.7199999997</v>
      </c>
      <c r="BM192" s="28">
        <f>SUM(BM190:BM191)</f>
        <v>1567797.4</v>
      </c>
      <c r="BS192" s="28">
        <f>SUM(BS190:BS191)</f>
        <v>1589147.45</v>
      </c>
      <c r="BY192" s="28">
        <f>SUM(BY190:BY191)</f>
        <v>1027489.73</v>
      </c>
    </row>
    <row r="193" spans="1:51" ht="16.5" customHeight="1" x14ac:dyDescent="0.2">
      <c r="A193" s="14"/>
      <c r="B193" s="14"/>
      <c r="C193" s="9"/>
      <c r="D193" s="2"/>
      <c r="E193" s="5"/>
      <c r="F193" s="13"/>
      <c r="G193" s="13"/>
      <c r="H193" s="13"/>
      <c r="I193" s="8"/>
      <c r="J193" s="66"/>
      <c r="K193" s="8"/>
      <c r="L193" s="10"/>
      <c r="M193" s="66"/>
      <c r="N193" s="8"/>
      <c r="O193" s="87"/>
      <c r="P193" s="7"/>
      <c r="Q193" s="90"/>
      <c r="R193" s="7"/>
      <c r="S193" s="90"/>
      <c r="T193" s="7"/>
      <c r="U193" s="90"/>
      <c r="V193" s="7"/>
      <c r="W193" s="39"/>
      <c r="X193" s="7"/>
      <c r="Y193" s="39"/>
      <c r="Z193" s="7"/>
      <c r="AA193" s="39"/>
      <c r="AB193" s="7"/>
      <c r="AC193" s="39"/>
      <c r="AD193" s="7"/>
      <c r="AE193" s="39"/>
      <c r="AF193" s="7"/>
      <c r="AG193" s="39"/>
      <c r="AH193" s="7"/>
      <c r="AI193" s="39"/>
      <c r="AJ193" s="7"/>
      <c r="AK193" s="39"/>
      <c r="AL193" s="7"/>
      <c r="AM193" s="39"/>
      <c r="AN193" s="7"/>
      <c r="AO193" s="39"/>
      <c r="AP193" s="7"/>
      <c r="AQ193" s="39"/>
      <c r="AR193" s="7"/>
      <c r="AS193" s="39"/>
      <c r="AT193" s="7"/>
      <c r="AU193" s="39"/>
      <c r="AV193" s="7"/>
      <c r="AW193" s="39"/>
      <c r="AX193" s="7"/>
      <c r="AY193" s="39"/>
    </row>
    <row r="194" spans="1:51" x14ac:dyDescent="0.2">
      <c r="A194" s="14"/>
      <c r="B194" s="14"/>
      <c r="C194" s="9"/>
      <c r="D194" s="2"/>
      <c r="E194" s="5"/>
      <c r="F194" s="13"/>
      <c r="G194" s="13"/>
      <c r="H194" s="13"/>
      <c r="I194" s="8"/>
      <c r="J194" s="66"/>
      <c r="K194" s="8"/>
      <c r="L194" s="8"/>
      <c r="M194" s="66"/>
      <c r="N194" s="8"/>
      <c r="O194" s="87"/>
      <c r="P194" s="7"/>
      <c r="Q194" s="87"/>
      <c r="R194" s="7"/>
      <c r="S194" s="87"/>
      <c r="T194" s="7"/>
      <c r="U194" s="8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row>
    <row r="195" spans="1:51" x14ac:dyDescent="0.2">
      <c r="A195" s="14"/>
      <c r="B195" s="14"/>
      <c r="C195" s="9"/>
      <c r="D195" s="2"/>
      <c r="E195" s="5"/>
      <c r="F195" s="13"/>
      <c r="G195" s="13"/>
      <c r="H195" s="13"/>
      <c r="I195" s="8"/>
      <c r="J195" s="66"/>
      <c r="K195" s="8"/>
      <c r="L195" s="8"/>
      <c r="M195" s="66"/>
      <c r="N195" s="8"/>
      <c r="O195" s="87"/>
      <c r="P195" s="7"/>
      <c r="Q195" s="87"/>
      <c r="R195" s="7"/>
      <c r="S195" s="87"/>
      <c r="T195" s="7"/>
      <c r="U195" s="8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row>
    <row r="196" spans="1:51" x14ac:dyDescent="0.2">
      <c r="A196" s="14"/>
      <c r="B196" s="14"/>
      <c r="C196" s="9"/>
      <c r="D196" s="2"/>
      <c r="E196" s="5"/>
      <c r="F196" s="13"/>
      <c r="G196" s="13"/>
      <c r="H196" s="13"/>
      <c r="I196" s="8"/>
      <c r="J196" s="66"/>
      <c r="K196" s="8"/>
      <c r="L196" s="8"/>
      <c r="M196" s="66"/>
      <c r="N196" s="8"/>
      <c r="O196" s="87"/>
      <c r="P196" s="7"/>
      <c r="Q196" s="87"/>
      <c r="R196" s="7"/>
      <c r="S196" s="87"/>
      <c r="T196" s="7"/>
      <c r="U196" s="8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row>
    <row r="197" spans="1:51" x14ac:dyDescent="0.2">
      <c r="A197" s="14"/>
      <c r="B197" s="14"/>
      <c r="C197" s="9"/>
      <c r="D197" s="2"/>
      <c r="E197" s="5"/>
      <c r="F197" s="13"/>
      <c r="G197" s="13"/>
      <c r="H197" s="13"/>
      <c r="I197" s="8"/>
      <c r="J197" s="66"/>
      <c r="K197" s="8"/>
      <c r="L197" s="8"/>
      <c r="M197" s="66"/>
      <c r="N197" s="8"/>
      <c r="O197" s="87"/>
      <c r="P197" s="7"/>
      <c r="Q197" s="87"/>
      <c r="R197" s="7"/>
      <c r="S197" s="87"/>
      <c r="T197" s="7"/>
      <c r="U197" s="8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row>
    <row r="198" spans="1:51" x14ac:dyDescent="0.2">
      <c r="A198" s="14"/>
      <c r="B198" s="14"/>
      <c r="C198" s="9"/>
      <c r="D198" s="2"/>
      <c r="E198" s="5"/>
      <c r="F198" s="13"/>
      <c r="G198" s="13"/>
      <c r="H198" s="13"/>
      <c r="I198" s="8"/>
      <c r="J198" s="66"/>
      <c r="K198" s="8"/>
      <c r="L198" s="8"/>
      <c r="M198" s="66"/>
      <c r="N198" s="8"/>
      <c r="O198" s="87"/>
      <c r="P198" s="7"/>
      <c r="Q198" s="87"/>
      <c r="R198" s="7"/>
      <c r="S198" s="87"/>
      <c r="T198" s="7"/>
      <c r="U198" s="8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row>
    <row r="199" spans="1:51" x14ac:dyDescent="0.2">
      <c r="A199" s="14"/>
      <c r="B199" s="14"/>
      <c r="C199" s="9"/>
      <c r="D199" s="2"/>
      <c r="E199" s="5"/>
      <c r="F199" s="13"/>
      <c r="G199" s="13"/>
      <c r="H199" s="13"/>
      <c r="I199" s="8"/>
      <c r="J199" s="66"/>
      <c r="K199" s="8"/>
      <c r="L199" s="8"/>
      <c r="M199" s="66"/>
      <c r="N199" s="8"/>
      <c r="O199" s="87"/>
      <c r="P199" s="7"/>
      <c r="Q199" s="87"/>
      <c r="R199" s="7"/>
      <c r="S199" s="87"/>
      <c r="T199" s="7"/>
      <c r="U199" s="8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row>
    <row r="200" spans="1:51" x14ac:dyDescent="0.2">
      <c r="A200" s="14"/>
      <c r="B200" s="14"/>
      <c r="C200" s="9"/>
      <c r="D200" s="2"/>
      <c r="E200" s="5"/>
      <c r="F200" s="13"/>
      <c r="G200" s="13"/>
      <c r="H200" s="13"/>
      <c r="I200" s="8"/>
      <c r="J200" s="66"/>
      <c r="K200" s="8"/>
      <c r="L200" s="8"/>
      <c r="M200" s="66"/>
      <c r="N200" s="8"/>
      <c r="O200" s="87"/>
      <c r="P200" s="7"/>
      <c r="Q200" s="87"/>
      <c r="R200" s="7"/>
      <c r="S200" s="87"/>
      <c r="T200" s="7"/>
      <c r="U200" s="8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row>
    <row r="201" spans="1:51" x14ac:dyDescent="0.2">
      <c r="A201" s="14"/>
      <c r="B201" s="14"/>
      <c r="C201" s="9"/>
      <c r="D201" s="2"/>
      <c r="E201" s="5"/>
      <c r="F201" s="13"/>
      <c r="G201" s="13"/>
      <c r="H201" s="13"/>
      <c r="I201" s="8"/>
      <c r="J201" s="66"/>
      <c r="K201" s="8"/>
      <c r="L201" s="8"/>
      <c r="M201" s="66"/>
      <c r="N201" s="8"/>
      <c r="O201" s="87"/>
      <c r="P201" s="7"/>
      <c r="Q201" s="87"/>
      <c r="R201" s="7"/>
      <c r="S201" s="87"/>
      <c r="T201" s="7"/>
      <c r="U201" s="8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row>
    <row r="202" spans="1:51" x14ac:dyDescent="0.2">
      <c r="A202" s="14"/>
      <c r="B202" s="14"/>
      <c r="C202" s="9"/>
      <c r="D202" s="2"/>
      <c r="E202" s="5"/>
      <c r="F202" s="13"/>
      <c r="G202" s="13"/>
      <c r="H202" s="13"/>
      <c r="I202" s="8"/>
      <c r="J202" s="66"/>
      <c r="K202" s="8"/>
      <c r="L202" s="8"/>
      <c r="M202" s="66"/>
      <c r="N202" s="8"/>
      <c r="O202" s="87"/>
      <c r="P202" s="7"/>
      <c r="Q202" s="87"/>
      <c r="R202" s="7"/>
      <c r="S202" s="87"/>
      <c r="T202" s="7"/>
      <c r="U202" s="8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row>
    <row r="203" spans="1:51" x14ac:dyDescent="0.2">
      <c r="A203" s="14"/>
      <c r="B203" s="14"/>
      <c r="C203" s="9"/>
      <c r="D203" s="2"/>
      <c r="E203" s="5"/>
      <c r="F203" s="13"/>
      <c r="G203" s="13"/>
      <c r="H203" s="13"/>
      <c r="I203" s="8"/>
      <c r="J203" s="66"/>
      <c r="K203" s="8"/>
      <c r="L203" s="8"/>
      <c r="M203" s="66"/>
      <c r="N203" s="8"/>
      <c r="O203" s="87"/>
      <c r="P203" s="7"/>
      <c r="Q203" s="87"/>
      <c r="R203" s="7"/>
      <c r="S203" s="87"/>
      <c r="T203" s="7"/>
      <c r="U203" s="8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row>
    <row r="204" spans="1:51" x14ac:dyDescent="0.2">
      <c r="A204" s="14"/>
      <c r="B204" s="14"/>
      <c r="C204" s="9"/>
      <c r="D204" s="2"/>
      <c r="E204" s="5"/>
      <c r="F204" s="13"/>
      <c r="G204" s="13"/>
      <c r="H204" s="13"/>
      <c r="I204" s="8"/>
      <c r="J204" s="66"/>
      <c r="K204" s="8"/>
      <c r="L204" s="8"/>
      <c r="M204" s="66"/>
      <c r="N204" s="8"/>
      <c r="O204" s="87"/>
      <c r="P204" s="7"/>
      <c r="Q204" s="87"/>
      <c r="R204" s="7"/>
      <c r="S204" s="87"/>
      <c r="T204" s="7"/>
      <c r="U204" s="8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row>
    <row r="205" spans="1:51" x14ac:dyDescent="0.2">
      <c r="A205" s="14"/>
      <c r="B205" s="14"/>
      <c r="C205" s="9"/>
      <c r="D205" s="2"/>
      <c r="E205" s="5"/>
      <c r="F205" s="13"/>
      <c r="G205" s="13"/>
      <c r="H205" s="13"/>
      <c r="I205" s="8"/>
      <c r="J205" s="66"/>
      <c r="K205" s="8"/>
      <c r="L205" s="8"/>
      <c r="M205" s="66"/>
      <c r="N205" s="8"/>
      <c r="O205" s="87"/>
      <c r="P205" s="7"/>
      <c r="Q205" s="87"/>
      <c r="R205" s="7"/>
      <c r="S205" s="87"/>
      <c r="T205" s="7"/>
      <c r="U205" s="8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row>
    <row r="206" spans="1:51" x14ac:dyDescent="0.2">
      <c r="A206" s="14"/>
      <c r="B206" s="14"/>
      <c r="C206" s="9"/>
      <c r="D206" s="2"/>
      <c r="E206" s="5"/>
      <c r="F206" s="13"/>
      <c r="G206" s="13"/>
      <c r="H206" s="13"/>
      <c r="I206" s="8"/>
      <c r="J206" s="66"/>
      <c r="K206" s="8"/>
      <c r="L206" s="8"/>
      <c r="M206" s="66"/>
      <c r="N206" s="8"/>
      <c r="O206" s="87"/>
      <c r="P206" s="7"/>
      <c r="Q206" s="87"/>
      <c r="R206" s="7"/>
      <c r="S206" s="87"/>
      <c r="T206" s="7"/>
      <c r="U206" s="8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row>
    <row r="207" spans="1:51" x14ac:dyDescent="0.2">
      <c r="A207" s="14"/>
      <c r="B207" s="14"/>
      <c r="C207" s="9"/>
      <c r="D207" s="2"/>
      <c r="E207" s="5"/>
      <c r="F207" s="13"/>
      <c r="G207" s="13"/>
      <c r="H207" s="13"/>
      <c r="I207" s="8"/>
      <c r="J207" s="66"/>
      <c r="K207" s="8"/>
      <c r="L207" s="8"/>
      <c r="M207" s="66"/>
      <c r="N207" s="8"/>
      <c r="O207" s="87"/>
      <c r="P207" s="7"/>
      <c r="Q207" s="87"/>
      <c r="R207" s="7"/>
      <c r="S207" s="87"/>
      <c r="T207" s="7"/>
      <c r="U207" s="8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row>
    <row r="208" spans="1:51" x14ac:dyDescent="0.2">
      <c r="A208" s="14"/>
      <c r="B208" s="14"/>
      <c r="C208" s="9"/>
      <c r="D208" s="2"/>
      <c r="E208" s="5"/>
      <c r="F208" s="13"/>
      <c r="G208" s="13"/>
      <c r="H208" s="13"/>
      <c r="I208" s="8"/>
      <c r="J208" s="66"/>
      <c r="K208" s="8"/>
      <c r="L208" s="8"/>
      <c r="M208" s="66"/>
      <c r="N208" s="8"/>
      <c r="O208" s="87"/>
      <c r="P208" s="7"/>
      <c r="Q208" s="87"/>
      <c r="R208" s="7"/>
      <c r="S208" s="87"/>
      <c r="T208" s="7"/>
      <c r="U208" s="8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row>
    <row r="209" spans="1:51" x14ac:dyDescent="0.2">
      <c r="A209" s="14"/>
      <c r="B209" s="14"/>
      <c r="C209" s="9"/>
      <c r="D209" s="2"/>
      <c r="E209" s="5"/>
      <c r="F209" s="13"/>
      <c r="G209" s="13"/>
      <c r="H209" s="13"/>
      <c r="I209" s="8"/>
      <c r="J209" s="66"/>
      <c r="K209" s="8"/>
      <c r="L209" s="8"/>
      <c r="M209" s="66"/>
      <c r="N209" s="8"/>
      <c r="O209" s="87"/>
      <c r="P209" s="7"/>
      <c r="Q209" s="87"/>
      <c r="R209" s="7"/>
      <c r="S209" s="87"/>
      <c r="T209" s="7"/>
      <c r="U209" s="8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row>
    <row r="210" spans="1:51" x14ac:dyDescent="0.2">
      <c r="A210" s="14"/>
      <c r="B210" s="14"/>
      <c r="C210" s="9"/>
      <c r="D210" s="2"/>
      <c r="E210" s="5"/>
      <c r="F210" s="13"/>
      <c r="G210" s="13"/>
      <c r="H210" s="13"/>
      <c r="I210" s="8"/>
      <c r="J210" s="66"/>
      <c r="K210" s="8"/>
      <c r="L210" s="8"/>
      <c r="M210" s="66"/>
      <c r="N210" s="8"/>
      <c r="O210" s="87"/>
      <c r="P210" s="7"/>
      <c r="Q210" s="87"/>
      <c r="R210" s="7"/>
      <c r="S210" s="87"/>
      <c r="T210" s="7"/>
      <c r="U210" s="8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row>
    <row r="211" spans="1:51" x14ac:dyDescent="0.2">
      <c r="A211" s="14"/>
      <c r="B211" s="14"/>
      <c r="C211" s="9"/>
      <c r="D211" s="2"/>
      <c r="E211" s="5"/>
      <c r="F211" s="13"/>
      <c r="G211" s="13"/>
      <c r="H211" s="13"/>
      <c r="I211" s="8"/>
      <c r="J211" s="66"/>
      <c r="K211" s="8"/>
      <c r="L211" s="8"/>
      <c r="M211" s="66"/>
      <c r="N211" s="8"/>
      <c r="O211" s="87"/>
      <c r="P211" s="7"/>
      <c r="Q211" s="87"/>
      <c r="R211" s="7"/>
      <c r="S211" s="87"/>
      <c r="T211" s="7"/>
      <c r="U211" s="8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row>
    <row r="212" spans="1:51" x14ac:dyDescent="0.2">
      <c r="A212" s="14"/>
      <c r="B212" s="14"/>
      <c r="C212" s="9"/>
      <c r="D212" s="2"/>
      <c r="E212" s="5"/>
      <c r="F212" s="13"/>
      <c r="G212" s="13"/>
      <c r="H212" s="13"/>
      <c r="I212" s="8"/>
      <c r="J212" s="66"/>
      <c r="K212" s="8"/>
      <c r="L212" s="8"/>
      <c r="M212" s="66"/>
      <c r="N212" s="8"/>
      <c r="O212" s="87"/>
      <c r="P212" s="7"/>
      <c r="Q212" s="87"/>
      <c r="R212" s="7"/>
      <c r="S212" s="87"/>
      <c r="T212" s="7"/>
      <c r="U212" s="8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row>
    <row r="213" spans="1:51" x14ac:dyDescent="0.2">
      <c r="A213" s="14"/>
      <c r="B213" s="14"/>
      <c r="C213" s="9"/>
      <c r="D213" s="2"/>
      <c r="E213" s="5"/>
      <c r="F213" s="13"/>
      <c r="G213" s="13"/>
      <c r="H213" s="13"/>
      <c r="I213" s="8"/>
      <c r="J213" s="66"/>
      <c r="K213" s="8"/>
      <c r="L213" s="8"/>
      <c r="M213" s="66"/>
      <c r="N213" s="8"/>
      <c r="O213" s="87"/>
      <c r="P213" s="7"/>
      <c r="Q213" s="87"/>
      <c r="R213" s="7"/>
      <c r="S213" s="87"/>
      <c r="T213" s="7"/>
      <c r="U213" s="8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row>
    <row r="214" spans="1:51" x14ac:dyDescent="0.2">
      <c r="A214" s="14"/>
      <c r="B214" s="14"/>
      <c r="C214" s="9"/>
      <c r="D214" s="2"/>
      <c r="E214" s="5"/>
      <c r="F214" s="13"/>
      <c r="G214" s="13"/>
      <c r="H214" s="13"/>
      <c r="I214" s="8"/>
      <c r="J214" s="66"/>
      <c r="K214" s="8"/>
      <c r="L214" s="8"/>
      <c r="M214" s="66"/>
      <c r="N214" s="8"/>
      <c r="O214" s="87"/>
      <c r="P214" s="7"/>
      <c r="Q214" s="87"/>
      <c r="R214" s="7"/>
      <c r="S214" s="87"/>
      <c r="T214" s="7"/>
      <c r="U214" s="8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row>
    <row r="215" spans="1:51" x14ac:dyDescent="0.2">
      <c r="A215" s="14"/>
      <c r="B215" s="14"/>
      <c r="C215" s="9"/>
      <c r="D215" s="2"/>
      <c r="E215" s="5"/>
      <c r="F215" s="13"/>
      <c r="G215" s="13"/>
      <c r="H215" s="13"/>
      <c r="I215" s="8"/>
      <c r="J215" s="66"/>
      <c r="K215" s="8"/>
      <c r="L215" s="8"/>
      <c r="M215" s="66"/>
      <c r="N215" s="8"/>
      <c r="O215" s="87"/>
      <c r="P215" s="7"/>
      <c r="Q215" s="87"/>
      <c r="R215" s="7"/>
      <c r="S215" s="87"/>
      <c r="T215" s="7"/>
      <c r="U215" s="8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row>
    <row r="216" spans="1:51" x14ac:dyDescent="0.2">
      <c r="A216" s="14"/>
      <c r="B216" s="14"/>
      <c r="C216" s="9"/>
      <c r="D216" s="2"/>
      <c r="E216" s="5"/>
      <c r="F216" s="13"/>
      <c r="G216" s="13"/>
      <c r="H216" s="13"/>
      <c r="I216" s="8"/>
      <c r="J216" s="66"/>
      <c r="K216" s="8"/>
      <c r="L216" s="8"/>
      <c r="M216" s="66"/>
      <c r="N216" s="8"/>
      <c r="O216" s="87"/>
      <c r="P216" s="7"/>
      <c r="Q216" s="87"/>
      <c r="R216" s="7"/>
      <c r="S216" s="87"/>
      <c r="T216" s="7"/>
      <c r="U216" s="8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row>
    <row r="217" spans="1:51" x14ac:dyDescent="0.2">
      <c r="A217" s="14"/>
      <c r="B217" s="14"/>
      <c r="C217" s="9"/>
      <c r="D217" s="2"/>
      <c r="E217" s="5"/>
      <c r="F217" s="13"/>
      <c r="G217" s="13"/>
      <c r="H217" s="13"/>
      <c r="I217" s="8"/>
      <c r="J217" s="66"/>
      <c r="K217" s="8"/>
      <c r="L217" s="8"/>
      <c r="M217" s="66"/>
      <c r="N217" s="8"/>
      <c r="O217" s="87"/>
      <c r="P217" s="7"/>
      <c r="Q217" s="87"/>
      <c r="R217" s="7"/>
      <c r="S217" s="87"/>
      <c r="T217" s="7"/>
      <c r="U217" s="8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row>
    <row r="218" spans="1:51" x14ac:dyDescent="0.2">
      <c r="A218" s="14"/>
      <c r="B218" s="14"/>
      <c r="C218" s="9"/>
      <c r="D218" s="2"/>
      <c r="E218" s="5"/>
      <c r="F218" s="13"/>
      <c r="G218" s="13"/>
      <c r="H218" s="13"/>
      <c r="I218" s="8"/>
      <c r="J218" s="66"/>
      <c r="K218" s="8"/>
      <c r="L218" s="8"/>
      <c r="M218" s="66"/>
      <c r="N218" s="8"/>
      <c r="O218" s="87"/>
      <c r="P218" s="7"/>
      <c r="Q218" s="87"/>
      <c r="R218" s="7"/>
      <c r="S218" s="87"/>
      <c r="T218" s="7"/>
      <c r="U218" s="8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row>
    <row r="219" spans="1:51" x14ac:dyDescent="0.2">
      <c r="A219" s="14"/>
      <c r="B219" s="14"/>
      <c r="C219" s="9"/>
      <c r="D219" s="2"/>
      <c r="E219" s="5"/>
      <c r="F219" s="13"/>
      <c r="G219" s="13"/>
      <c r="H219" s="13"/>
      <c r="I219" s="8"/>
      <c r="J219" s="66"/>
      <c r="K219" s="8"/>
      <c r="L219" s="8"/>
      <c r="M219" s="66"/>
      <c r="N219" s="8"/>
      <c r="O219" s="87"/>
      <c r="P219" s="7"/>
      <c r="Q219" s="87"/>
      <c r="R219" s="7"/>
      <c r="S219" s="87"/>
      <c r="T219" s="7"/>
      <c r="U219" s="8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row>
    <row r="220" spans="1:51" x14ac:dyDescent="0.2">
      <c r="A220" s="14"/>
      <c r="B220" s="14"/>
      <c r="C220" s="9"/>
      <c r="D220" s="2"/>
      <c r="E220" s="5"/>
      <c r="F220" s="13"/>
      <c r="G220" s="13"/>
      <c r="H220" s="13"/>
      <c r="I220" s="8"/>
      <c r="J220" s="66"/>
      <c r="K220" s="8"/>
      <c r="L220" s="8"/>
      <c r="M220" s="66"/>
      <c r="N220" s="8"/>
      <c r="O220" s="87"/>
      <c r="P220" s="7"/>
      <c r="Q220" s="87"/>
      <c r="R220" s="7"/>
      <c r="S220" s="87"/>
      <c r="T220" s="7"/>
      <c r="U220" s="8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row>
    <row r="221" spans="1:51" x14ac:dyDescent="0.2">
      <c r="A221" s="14"/>
      <c r="B221" s="14"/>
      <c r="C221" s="9"/>
      <c r="D221" s="2"/>
      <c r="E221" s="5"/>
      <c r="F221" s="13"/>
      <c r="G221" s="13"/>
      <c r="H221" s="13"/>
      <c r="I221" s="8"/>
      <c r="J221" s="66"/>
      <c r="K221" s="8"/>
      <c r="L221" s="8"/>
      <c r="M221" s="66"/>
      <c r="N221" s="8"/>
      <c r="O221" s="87"/>
      <c r="P221" s="7"/>
      <c r="Q221" s="87"/>
      <c r="R221" s="7"/>
      <c r="S221" s="87"/>
      <c r="T221" s="7"/>
      <c r="U221" s="8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row>
    <row r="222" spans="1:51" x14ac:dyDescent="0.2">
      <c r="A222" s="14"/>
      <c r="B222" s="14"/>
      <c r="C222" s="9"/>
      <c r="D222" s="2"/>
      <c r="E222" s="5"/>
      <c r="F222" s="13"/>
      <c r="G222" s="13"/>
      <c r="H222" s="13"/>
      <c r="I222" s="8"/>
      <c r="J222" s="66"/>
      <c r="K222" s="8"/>
      <c r="L222" s="8"/>
      <c r="M222" s="66"/>
      <c r="N222" s="8"/>
      <c r="O222" s="87"/>
      <c r="P222" s="7"/>
      <c r="Q222" s="87"/>
      <c r="R222" s="7"/>
      <c r="S222" s="87"/>
      <c r="T222" s="7"/>
      <c r="U222" s="8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row>
    <row r="223" spans="1:51" x14ac:dyDescent="0.2">
      <c r="A223" s="14"/>
      <c r="B223" s="14"/>
      <c r="C223" s="9"/>
      <c r="D223" s="2"/>
      <c r="E223" s="5"/>
      <c r="F223" s="13"/>
      <c r="G223" s="13"/>
      <c r="H223" s="13"/>
      <c r="I223" s="8"/>
      <c r="J223" s="66"/>
      <c r="K223" s="8"/>
      <c r="L223" s="8"/>
      <c r="M223" s="66"/>
      <c r="N223" s="8"/>
      <c r="O223" s="87"/>
      <c r="P223" s="7"/>
      <c r="Q223" s="87"/>
      <c r="R223" s="7"/>
      <c r="S223" s="87"/>
      <c r="T223" s="7"/>
      <c r="U223" s="8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row>
    <row r="224" spans="1:51" x14ac:dyDescent="0.2">
      <c r="A224" s="14"/>
      <c r="B224" s="14"/>
      <c r="C224" s="9"/>
      <c r="D224" s="2"/>
      <c r="E224" s="5"/>
      <c r="F224" s="13"/>
      <c r="G224" s="13"/>
      <c r="H224" s="13"/>
      <c r="I224" s="8"/>
      <c r="J224" s="66"/>
      <c r="K224" s="8"/>
      <c r="L224" s="8"/>
      <c r="M224" s="66"/>
      <c r="N224" s="8"/>
      <c r="O224" s="87"/>
      <c r="P224" s="7"/>
      <c r="Q224" s="87"/>
      <c r="R224" s="7"/>
      <c r="S224" s="87"/>
      <c r="T224" s="7"/>
      <c r="U224" s="8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row>
    <row r="225" spans="1:51" x14ac:dyDescent="0.2">
      <c r="A225" s="14"/>
      <c r="B225" s="14"/>
      <c r="C225" s="9"/>
      <c r="D225" s="2"/>
      <c r="E225" s="5"/>
      <c r="F225" s="13"/>
      <c r="G225" s="13"/>
      <c r="H225" s="13"/>
      <c r="I225" s="8"/>
      <c r="J225" s="66"/>
      <c r="K225" s="8"/>
      <c r="L225" s="8"/>
      <c r="M225" s="66"/>
      <c r="N225" s="8"/>
      <c r="O225" s="87"/>
      <c r="P225" s="7"/>
      <c r="Q225" s="87"/>
      <c r="R225" s="7"/>
      <c r="S225" s="87"/>
      <c r="T225" s="7"/>
      <c r="U225" s="8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row>
    <row r="226" spans="1:51" x14ac:dyDescent="0.2">
      <c r="A226" s="14"/>
      <c r="B226" s="14"/>
      <c r="C226" s="9"/>
      <c r="D226" s="2"/>
      <c r="E226" s="5"/>
      <c r="F226" s="13"/>
      <c r="G226" s="13"/>
      <c r="H226" s="13"/>
      <c r="I226" s="8"/>
      <c r="J226" s="66"/>
      <c r="K226" s="8"/>
      <c r="L226" s="8"/>
      <c r="M226" s="66"/>
      <c r="N226" s="8"/>
      <c r="O226" s="87"/>
      <c r="P226" s="7"/>
      <c r="Q226" s="87"/>
      <c r="R226" s="7"/>
      <c r="S226" s="87"/>
      <c r="T226" s="7"/>
      <c r="U226" s="8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row>
    <row r="227" spans="1:51" x14ac:dyDescent="0.2">
      <c r="A227" s="14"/>
      <c r="B227" s="14"/>
      <c r="C227" s="9"/>
      <c r="D227" s="2"/>
      <c r="E227" s="5"/>
      <c r="F227" s="13"/>
      <c r="G227" s="13"/>
      <c r="H227" s="13"/>
      <c r="I227" s="8"/>
      <c r="J227" s="66"/>
      <c r="K227" s="8"/>
      <c r="L227" s="8"/>
      <c r="M227" s="87"/>
      <c r="N227" s="7"/>
      <c r="O227" s="87"/>
      <c r="P227" s="7"/>
      <c r="Q227" s="87"/>
      <c r="R227" s="7"/>
      <c r="S227" s="87"/>
      <c r="T227" s="7"/>
      <c r="U227" s="8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row>
    <row r="228" spans="1:51" x14ac:dyDescent="0.2">
      <c r="A228" s="14"/>
      <c r="B228" s="14"/>
      <c r="C228" s="9"/>
      <c r="D228" s="2"/>
      <c r="E228" s="5"/>
      <c r="F228" s="13"/>
      <c r="G228" s="13"/>
      <c r="H228" s="13"/>
      <c r="I228" s="8"/>
      <c r="J228" s="66"/>
      <c r="K228" s="8"/>
      <c r="L228" s="8"/>
      <c r="M228" s="87"/>
      <c r="N228" s="7"/>
      <c r="O228" s="87"/>
      <c r="P228" s="7"/>
      <c r="Q228" s="87"/>
      <c r="R228" s="7"/>
      <c r="S228" s="87"/>
      <c r="T228" s="7"/>
      <c r="U228" s="8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row>
    <row r="229" spans="1:51" x14ac:dyDescent="0.2">
      <c r="A229" s="14"/>
      <c r="B229" s="14"/>
      <c r="C229" s="9"/>
      <c r="D229" s="2"/>
      <c r="E229" s="5"/>
      <c r="F229" s="13"/>
      <c r="G229" s="13"/>
      <c r="H229" s="13"/>
      <c r="I229" s="8"/>
      <c r="J229" s="66"/>
      <c r="K229" s="8"/>
      <c r="L229" s="8"/>
      <c r="M229" s="87"/>
      <c r="N229" s="7"/>
      <c r="O229" s="87"/>
      <c r="P229" s="7"/>
      <c r="Q229" s="87"/>
      <c r="R229" s="7"/>
      <c r="S229" s="87"/>
      <c r="T229" s="7"/>
      <c r="U229" s="8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row>
    <row r="230" spans="1:51" x14ac:dyDescent="0.2">
      <c r="A230" s="14"/>
      <c r="B230" s="14"/>
      <c r="C230" s="9"/>
      <c r="D230" s="2"/>
      <c r="E230" s="5"/>
      <c r="F230" s="13"/>
      <c r="G230" s="13"/>
      <c r="H230" s="13"/>
      <c r="I230" s="8"/>
      <c r="J230" s="66"/>
      <c r="K230" s="8"/>
      <c r="L230" s="8"/>
      <c r="M230" s="87"/>
      <c r="N230" s="7"/>
      <c r="O230" s="87"/>
      <c r="P230" s="7"/>
      <c r="Q230" s="87"/>
      <c r="R230" s="7"/>
      <c r="S230" s="87"/>
      <c r="T230" s="7"/>
      <c r="U230" s="8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row>
    <row r="231" spans="1:51" x14ac:dyDescent="0.2">
      <c r="A231" s="14"/>
      <c r="B231" s="14"/>
      <c r="C231" s="9"/>
      <c r="D231" s="2"/>
      <c r="E231" s="5"/>
      <c r="F231" s="13"/>
      <c r="G231" s="13"/>
      <c r="H231" s="13"/>
      <c r="I231" s="8"/>
      <c r="J231" s="66"/>
      <c r="K231" s="8"/>
      <c r="L231" s="8"/>
      <c r="M231" s="87"/>
      <c r="N231" s="7"/>
      <c r="O231" s="87"/>
      <c r="P231" s="7"/>
      <c r="Q231" s="87"/>
      <c r="R231" s="7"/>
      <c r="S231" s="87"/>
      <c r="T231" s="7"/>
      <c r="U231" s="8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row>
    <row r="232" spans="1:51" x14ac:dyDescent="0.2">
      <c r="A232" s="14"/>
      <c r="B232" s="14"/>
      <c r="C232" s="9"/>
      <c r="D232" s="2"/>
      <c r="E232" s="5"/>
      <c r="F232" s="13"/>
      <c r="G232" s="13"/>
      <c r="H232" s="13"/>
      <c r="I232" s="8"/>
      <c r="J232" s="66"/>
      <c r="K232" s="8"/>
      <c r="L232" s="8"/>
      <c r="M232" s="87"/>
      <c r="N232" s="7"/>
      <c r="O232" s="87"/>
      <c r="P232" s="7"/>
      <c r="Q232" s="87"/>
      <c r="R232" s="7"/>
      <c r="S232" s="87"/>
      <c r="T232" s="7"/>
      <c r="U232" s="8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row>
    <row r="233" spans="1:51" x14ac:dyDescent="0.2">
      <c r="A233" s="14"/>
      <c r="B233" s="14"/>
      <c r="C233" s="9"/>
      <c r="D233" s="2"/>
      <c r="E233" s="5"/>
      <c r="F233" s="13"/>
      <c r="G233" s="13"/>
      <c r="H233" s="13"/>
      <c r="I233" s="8"/>
      <c r="J233" s="66"/>
      <c r="K233" s="8"/>
      <c r="L233" s="8"/>
      <c r="M233" s="87"/>
      <c r="N233" s="7"/>
      <c r="O233" s="87"/>
      <c r="P233" s="7"/>
      <c r="Q233" s="87"/>
      <c r="R233" s="7"/>
      <c r="S233" s="87"/>
      <c r="T233" s="7"/>
      <c r="U233" s="8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row>
    <row r="234" spans="1:51" x14ac:dyDescent="0.2">
      <c r="A234" s="14"/>
      <c r="B234" s="14"/>
      <c r="C234" s="9"/>
      <c r="D234" s="2"/>
      <c r="E234" s="5"/>
      <c r="F234" s="13"/>
      <c r="G234" s="13"/>
      <c r="H234" s="13"/>
      <c r="I234" s="8"/>
      <c r="J234" s="66"/>
      <c r="K234" s="8"/>
      <c r="L234" s="8"/>
      <c r="M234" s="87"/>
      <c r="N234" s="7"/>
      <c r="O234" s="87"/>
      <c r="P234" s="7"/>
      <c r="Q234" s="87"/>
      <c r="R234" s="7"/>
      <c r="S234" s="87"/>
      <c r="T234" s="7"/>
      <c r="U234" s="8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row>
    <row r="235" spans="1:51" x14ac:dyDescent="0.2">
      <c r="A235" s="14"/>
      <c r="B235" s="14"/>
      <c r="C235" s="9"/>
      <c r="D235" s="2"/>
      <c r="E235" s="5"/>
      <c r="F235" s="13"/>
      <c r="G235" s="13"/>
      <c r="H235" s="13"/>
      <c r="I235" s="8"/>
      <c r="J235" s="66"/>
      <c r="K235" s="8"/>
      <c r="L235" s="8"/>
      <c r="M235" s="87"/>
      <c r="N235" s="7"/>
      <c r="O235" s="87"/>
      <c r="P235" s="7"/>
      <c r="Q235" s="87"/>
      <c r="R235" s="7"/>
      <c r="S235" s="87"/>
      <c r="T235" s="7"/>
      <c r="U235" s="8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row>
    <row r="236" spans="1:51" x14ac:dyDescent="0.2">
      <c r="A236" s="14"/>
      <c r="B236" s="14"/>
      <c r="C236" s="9"/>
      <c r="D236" s="2"/>
      <c r="E236" s="5"/>
      <c r="F236" s="13"/>
      <c r="G236" s="13"/>
      <c r="H236" s="13"/>
      <c r="I236" s="8"/>
      <c r="J236" s="66"/>
      <c r="K236" s="8"/>
      <c r="L236" s="8"/>
      <c r="M236" s="87"/>
      <c r="N236" s="7"/>
      <c r="O236" s="87"/>
      <c r="P236" s="7"/>
      <c r="Q236" s="87"/>
      <c r="R236" s="7"/>
      <c r="S236" s="87"/>
      <c r="T236" s="7"/>
      <c r="U236" s="8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row>
    <row r="237" spans="1:51" x14ac:dyDescent="0.2">
      <c r="A237" s="14"/>
      <c r="B237" s="14"/>
      <c r="C237" s="9"/>
      <c r="D237" s="2"/>
      <c r="E237" s="5"/>
      <c r="F237" s="13"/>
      <c r="G237" s="13"/>
      <c r="H237" s="13"/>
      <c r="I237" s="8"/>
      <c r="J237" s="66"/>
      <c r="K237" s="8"/>
      <c r="L237" s="8"/>
      <c r="M237" s="87"/>
      <c r="N237" s="7"/>
      <c r="O237" s="87"/>
      <c r="P237" s="7"/>
      <c r="Q237" s="87"/>
      <c r="R237" s="7"/>
      <c r="S237" s="87"/>
      <c r="T237" s="7"/>
      <c r="U237" s="8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row>
    <row r="238" spans="1:51" x14ac:dyDescent="0.2">
      <c r="A238" s="14"/>
      <c r="B238" s="14"/>
      <c r="C238" s="9"/>
      <c r="D238" s="2"/>
      <c r="E238" s="5"/>
      <c r="F238" s="13"/>
      <c r="G238" s="13"/>
      <c r="H238" s="13"/>
      <c r="I238" s="8"/>
      <c r="J238" s="66"/>
      <c r="K238" s="8"/>
      <c r="L238" s="8"/>
      <c r="M238" s="87"/>
      <c r="N238" s="7"/>
      <c r="O238" s="87"/>
      <c r="P238" s="7"/>
      <c r="Q238" s="87"/>
      <c r="R238" s="7"/>
      <c r="S238" s="87"/>
      <c r="T238" s="7"/>
      <c r="U238" s="8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row>
    <row r="239" spans="1:51" x14ac:dyDescent="0.2">
      <c r="A239" s="14"/>
      <c r="B239" s="14"/>
      <c r="C239" s="9"/>
      <c r="D239" s="2"/>
      <c r="E239" s="5"/>
      <c r="F239" s="13"/>
      <c r="G239" s="13"/>
      <c r="H239" s="13"/>
      <c r="I239" s="8"/>
      <c r="J239" s="66"/>
      <c r="K239" s="8"/>
      <c r="L239" s="8"/>
      <c r="M239" s="87"/>
      <c r="N239" s="7"/>
      <c r="O239" s="87"/>
      <c r="P239" s="7"/>
      <c r="Q239" s="87"/>
      <c r="R239" s="7"/>
      <c r="S239" s="87"/>
      <c r="T239" s="7"/>
      <c r="U239" s="8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row>
    <row r="240" spans="1:51" x14ac:dyDescent="0.2">
      <c r="A240" s="14"/>
      <c r="B240" s="14"/>
      <c r="C240" s="9"/>
      <c r="D240" s="2"/>
      <c r="E240" s="5"/>
      <c r="F240" s="13"/>
      <c r="G240" s="13"/>
      <c r="H240" s="13"/>
      <c r="I240" s="8"/>
      <c r="J240" s="66"/>
      <c r="K240" s="8"/>
      <c r="L240" s="8"/>
      <c r="M240" s="87"/>
      <c r="N240" s="7"/>
      <c r="O240" s="87"/>
      <c r="P240" s="7"/>
      <c r="Q240" s="87"/>
      <c r="R240" s="7"/>
      <c r="S240" s="87"/>
      <c r="T240" s="7"/>
      <c r="U240" s="8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row>
    <row r="241" spans="1:51" x14ac:dyDescent="0.2">
      <c r="A241" s="14"/>
      <c r="B241" s="14"/>
      <c r="C241" s="9"/>
      <c r="D241" s="2"/>
      <c r="E241" s="5"/>
      <c r="F241" s="13"/>
      <c r="G241" s="13"/>
      <c r="H241" s="13"/>
      <c r="I241" s="8"/>
      <c r="J241" s="66"/>
      <c r="K241" s="8"/>
      <c r="L241" s="8"/>
      <c r="M241" s="87"/>
      <c r="N241" s="7"/>
      <c r="O241" s="87"/>
      <c r="P241" s="7"/>
      <c r="Q241" s="87"/>
      <c r="R241" s="7"/>
      <c r="S241" s="87"/>
      <c r="T241" s="7"/>
      <c r="U241" s="8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row>
    <row r="242" spans="1:51" x14ac:dyDescent="0.2">
      <c r="A242" s="14"/>
      <c r="B242" s="14"/>
      <c r="C242" s="9"/>
      <c r="D242" s="2"/>
      <c r="E242" s="5"/>
      <c r="F242" s="13"/>
      <c r="G242" s="13"/>
      <c r="H242" s="13"/>
      <c r="I242" s="8"/>
      <c r="J242" s="66"/>
      <c r="K242" s="8"/>
      <c r="L242" s="8"/>
      <c r="M242" s="87"/>
      <c r="N242" s="7"/>
      <c r="O242" s="87"/>
      <c r="P242" s="7"/>
      <c r="Q242" s="87"/>
      <c r="R242" s="7"/>
      <c r="S242" s="87"/>
      <c r="T242" s="7"/>
      <c r="U242" s="8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row>
    <row r="243" spans="1:51" x14ac:dyDescent="0.2">
      <c r="A243" s="14"/>
      <c r="B243" s="14"/>
      <c r="C243" s="9"/>
      <c r="D243" s="2"/>
      <c r="E243" s="5"/>
      <c r="F243" s="13"/>
      <c r="G243" s="13"/>
      <c r="H243" s="13"/>
      <c r="I243" s="8"/>
      <c r="J243" s="66"/>
      <c r="K243" s="8"/>
      <c r="L243" s="8"/>
      <c r="M243" s="87"/>
      <c r="N243" s="7"/>
      <c r="O243" s="87"/>
      <c r="P243" s="7"/>
      <c r="Q243" s="87"/>
      <c r="R243" s="7"/>
      <c r="S243" s="87"/>
      <c r="T243" s="7"/>
      <c r="U243" s="8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row>
    <row r="244" spans="1:51" x14ac:dyDescent="0.2">
      <c r="A244" s="14"/>
      <c r="B244" s="14"/>
      <c r="C244" s="9"/>
      <c r="D244" s="2"/>
      <c r="E244" s="5"/>
      <c r="F244" s="13"/>
      <c r="G244" s="13"/>
      <c r="H244" s="13"/>
      <c r="I244" s="8"/>
      <c r="J244" s="66"/>
      <c r="K244" s="8"/>
      <c r="L244" s="8"/>
      <c r="M244" s="87"/>
      <c r="N244" s="7"/>
      <c r="O244" s="87"/>
      <c r="P244" s="7"/>
      <c r="Q244" s="87"/>
      <c r="R244" s="7"/>
      <c r="S244" s="87"/>
      <c r="T244" s="7"/>
      <c r="U244" s="8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row>
    <row r="245" spans="1:51" x14ac:dyDescent="0.2">
      <c r="A245" s="14"/>
      <c r="B245" s="14"/>
      <c r="C245" s="9"/>
      <c r="D245" s="2"/>
      <c r="E245" s="5"/>
      <c r="F245" s="13"/>
      <c r="G245" s="13"/>
      <c r="H245" s="13"/>
      <c r="I245" s="8"/>
      <c r="J245" s="66"/>
      <c r="K245" s="8"/>
      <c r="L245" s="8"/>
      <c r="M245" s="87"/>
      <c r="N245" s="7"/>
      <c r="O245" s="87"/>
      <c r="P245" s="7"/>
      <c r="Q245" s="87"/>
      <c r="R245" s="7"/>
      <c r="S245" s="87"/>
      <c r="T245" s="7"/>
      <c r="U245" s="8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row>
    <row r="246" spans="1:51" x14ac:dyDescent="0.2">
      <c r="A246" s="14"/>
      <c r="B246" s="14"/>
      <c r="C246" s="9"/>
      <c r="D246" s="2"/>
      <c r="E246" s="5"/>
      <c r="F246" s="13"/>
      <c r="G246" s="13"/>
      <c r="H246" s="13"/>
      <c r="I246" s="8"/>
      <c r="J246" s="66"/>
      <c r="K246" s="8"/>
      <c r="L246" s="8"/>
      <c r="M246" s="87"/>
      <c r="N246" s="7"/>
      <c r="O246" s="87"/>
      <c r="P246" s="7"/>
      <c r="Q246" s="87"/>
      <c r="R246" s="7"/>
      <c r="S246" s="87"/>
      <c r="T246" s="7"/>
      <c r="U246" s="8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row>
    <row r="247" spans="1:51" x14ac:dyDescent="0.2">
      <c r="A247" s="14"/>
      <c r="B247" s="14"/>
      <c r="C247" s="9"/>
      <c r="D247" s="2"/>
      <c r="E247" s="5"/>
      <c r="F247" s="13"/>
      <c r="G247" s="13"/>
      <c r="H247" s="13"/>
      <c r="I247" s="8"/>
      <c r="J247" s="66"/>
      <c r="K247" s="8"/>
      <c r="L247" s="8"/>
      <c r="M247" s="87"/>
      <c r="N247" s="7"/>
      <c r="O247" s="87"/>
      <c r="P247" s="7"/>
      <c r="Q247" s="87"/>
      <c r="R247" s="7"/>
      <c r="S247" s="87"/>
      <c r="T247" s="7"/>
      <c r="U247" s="8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row>
    <row r="248" spans="1:51" x14ac:dyDescent="0.2">
      <c r="A248" s="14"/>
      <c r="B248" s="14"/>
      <c r="C248" s="9"/>
      <c r="D248" s="2"/>
      <c r="E248" s="5"/>
      <c r="F248" s="13"/>
      <c r="G248" s="13"/>
      <c r="H248" s="13"/>
      <c r="I248" s="8"/>
      <c r="J248" s="66"/>
      <c r="K248" s="8"/>
      <c r="L248" s="8"/>
      <c r="M248" s="87"/>
      <c r="N248" s="7"/>
      <c r="O248" s="87"/>
      <c r="P248" s="7"/>
      <c r="Q248" s="87"/>
      <c r="R248" s="7"/>
      <c r="S248" s="87"/>
      <c r="T248" s="7"/>
      <c r="U248" s="8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row>
    <row r="249" spans="1:51" x14ac:dyDescent="0.2">
      <c r="A249" s="14"/>
      <c r="B249" s="14"/>
      <c r="C249" s="9"/>
      <c r="D249" s="2"/>
      <c r="E249" s="5"/>
      <c r="F249" s="13"/>
      <c r="G249" s="13"/>
      <c r="H249" s="13"/>
      <c r="I249" s="8"/>
      <c r="J249" s="66"/>
      <c r="K249" s="8"/>
      <c r="L249" s="8"/>
      <c r="M249" s="87"/>
      <c r="N249" s="7"/>
      <c r="O249" s="87"/>
      <c r="P249" s="7"/>
      <c r="Q249" s="87"/>
      <c r="R249" s="7"/>
      <c r="S249" s="87"/>
      <c r="T249" s="7"/>
      <c r="U249" s="8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row>
    <row r="250" spans="1:51" x14ac:dyDescent="0.2">
      <c r="A250" s="14"/>
      <c r="B250" s="14"/>
      <c r="C250" s="9"/>
      <c r="D250" s="2"/>
      <c r="E250" s="5"/>
      <c r="F250" s="13"/>
      <c r="G250" s="13"/>
      <c r="H250" s="13"/>
      <c r="I250" s="8"/>
      <c r="J250" s="66"/>
      <c r="K250" s="8"/>
      <c r="L250" s="8"/>
      <c r="M250" s="87"/>
      <c r="N250" s="7"/>
      <c r="O250" s="87"/>
      <c r="P250" s="7"/>
      <c r="Q250" s="87"/>
      <c r="R250" s="7"/>
      <c r="S250" s="87"/>
      <c r="T250" s="7"/>
      <c r="U250" s="8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row>
    <row r="251" spans="1:51" x14ac:dyDescent="0.2">
      <c r="A251" s="14"/>
      <c r="B251" s="14"/>
      <c r="C251" s="9"/>
      <c r="D251" s="2"/>
      <c r="E251" s="5"/>
      <c r="F251" s="13"/>
      <c r="G251" s="13"/>
      <c r="H251" s="13"/>
      <c r="I251" s="8"/>
      <c r="J251" s="66"/>
      <c r="K251" s="8"/>
      <c r="L251" s="8"/>
      <c r="M251" s="87"/>
      <c r="N251" s="7"/>
      <c r="O251" s="87"/>
      <c r="P251" s="7"/>
      <c r="Q251" s="87"/>
      <c r="R251" s="7"/>
      <c r="S251" s="87"/>
      <c r="T251" s="7"/>
      <c r="U251" s="8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row>
    <row r="252" spans="1:51" x14ac:dyDescent="0.2">
      <c r="A252" s="14"/>
      <c r="B252" s="14"/>
      <c r="C252" s="9"/>
      <c r="D252" s="2"/>
      <c r="E252" s="5"/>
      <c r="F252" s="13"/>
      <c r="G252" s="13"/>
      <c r="H252" s="13"/>
      <c r="I252" s="8"/>
      <c r="J252" s="66"/>
      <c r="K252" s="8"/>
      <c r="L252" s="8"/>
      <c r="M252" s="87"/>
      <c r="N252" s="7"/>
      <c r="O252" s="87"/>
      <c r="P252" s="7"/>
      <c r="Q252" s="87"/>
      <c r="R252" s="7"/>
      <c r="S252" s="87"/>
      <c r="T252" s="7"/>
      <c r="U252" s="8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row>
    <row r="253" spans="1:51" x14ac:dyDescent="0.2">
      <c r="A253" s="14"/>
      <c r="B253" s="14"/>
      <c r="C253" s="9"/>
      <c r="D253" s="2"/>
      <c r="E253" s="5"/>
      <c r="F253" s="13"/>
      <c r="G253" s="13"/>
      <c r="H253" s="13"/>
      <c r="I253" s="8"/>
      <c r="J253" s="66"/>
      <c r="K253" s="8"/>
      <c r="L253" s="8"/>
      <c r="M253" s="87"/>
      <c r="N253" s="7"/>
      <c r="O253" s="87"/>
      <c r="P253" s="7"/>
      <c r="Q253" s="87"/>
      <c r="R253" s="7"/>
      <c r="S253" s="87"/>
      <c r="T253" s="7"/>
      <c r="U253" s="8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row>
    <row r="254" spans="1:51" x14ac:dyDescent="0.2">
      <c r="A254" s="14"/>
      <c r="B254" s="14"/>
      <c r="C254" s="9"/>
      <c r="D254" s="2"/>
      <c r="E254" s="5"/>
      <c r="F254" s="13"/>
      <c r="G254" s="13"/>
      <c r="H254" s="13"/>
      <c r="I254" s="8"/>
      <c r="J254" s="66"/>
      <c r="K254" s="8"/>
      <c r="L254" s="8"/>
      <c r="M254" s="87"/>
      <c r="N254" s="7"/>
      <c r="O254" s="87"/>
      <c r="P254" s="7"/>
      <c r="Q254" s="87"/>
      <c r="R254" s="7"/>
      <c r="S254" s="87"/>
      <c r="T254" s="7"/>
      <c r="U254" s="8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row>
    <row r="255" spans="1:51" x14ac:dyDescent="0.2">
      <c r="A255" s="14"/>
      <c r="B255" s="14"/>
      <c r="C255" s="9"/>
      <c r="D255" s="2"/>
      <c r="E255" s="5"/>
      <c r="F255" s="13"/>
      <c r="G255" s="13"/>
      <c r="H255" s="13"/>
      <c r="I255" s="8"/>
      <c r="J255" s="66"/>
      <c r="K255" s="8"/>
      <c r="L255" s="8"/>
      <c r="M255" s="87"/>
      <c r="N255" s="7"/>
      <c r="O255" s="87"/>
      <c r="P255" s="7"/>
      <c r="Q255" s="87"/>
      <c r="R255" s="7"/>
      <c r="S255" s="87"/>
      <c r="T255" s="7"/>
      <c r="U255" s="8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row>
    <row r="256" spans="1:51" x14ac:dyDescent="0.2">
      <c r="A256" s="14"/>
      <c r="B256" s="14"/>
      <c r="C256" s="9"/>
      <c r="D256" s="2"/>
      <c r="E256" s="5"/>
      <c r="F256" s="13"/>
      <c r="G256" s="13"/>
      <c r="H256" s="13"/>
      <c r="I256" s="8"/>
      <c r="J256" s="66"/>
      <c r="K256" s="8"/>
      <c r="L256" s="8"/>
      <c r="M256" s="87"/>
      <c r="N256" s="7"/>
      <c r="O256" s="87"/>
      <c r="P256" s="7"/>
      <c r="Q256" s="87"/>
      <c r="R256" s="7"/>
      <c r="S256" s="87"/>
      <c r="T256" s="7"/>
      <c r="U256" s="8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row>
    <row r="257" spans="1:51" x14ac:dyDescent="0.2">
      <c r="A257" s="14"/>
      <c r="B257" s="14"/>
      <c r="C257" s="9"/>
      <c r="D257" s="2"/>
      <c r="E257" s="5"/>
      <c r="F257" s="13"/>
      <c r="G257" s="13"/>
      <c r="H257" s="13"/>
      <c r="I257" s="8"/>
      <c r="J257" s="66"/>
      <c r="K257" s="8"/>
      <c r="L257" s="8"/>
      <c r="M257" s="87"/>
      <c r="N257" s="7"/>
      <c r="O257" s="87"/>
      <c r="P257" s="7"/>
      <c r="Q257" s="87"/>
      <c r="R257" s="7"/>
      <c r="S257" s="87"/>
      <c r="T257" s="7"/>
      <c r="U257" s="8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row>
    <row r="258" spans="1:51" x14ac:dyDescent="0.2">
      <c r="A258" s="14"/>
      <c r="B258" s="14"/>
      <c r="C258" s="9"/>
      <c r="D258" s="2"/>
      <c r="E258" s="5"/>
      <c r="F258" s="13"/>
      <c r="G258" s="13"/>
      <c r="H258" s="13"/>
      <c r="I258" s="8"/>
      <c r="J258" s="66"/>
      <c r="K258" s="8"/>
      <c r="L258" s="8"/>
      <c r="M258" s="87"/>
      <c r="N258" s="7"/>
      <c r="O258" s="87"/>
      <c r="P258" s="7"/>
      <c r="Q258" s="87"/>
      <c r="R258" s="7"/>
      <c r="S258" s="87"/>
      <c r="T258" s="7"/>
      <c r="U258" s="8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row>
    <row r="259" spans="1:51" x14ac:dyDescent="0.2">
      <c r="A259" s="14"/>
      <c r="B259" s="14"/>
      <c r="C259" s="9"/>
      <c r="D259" s="2"/>
      <c r="E259" s="5"/>
      <c r="F259" s="13"/>
      <c r="G259" s="13"/>
      <c r="H259" s="13"/>
      <c r="I259" s="8"/>
      <c r="J259" s="66"/>
      <c r="K259" s="8"/>
      <c r="L259" s="8"/>
      <c r="M259" s="87"/>
      <c r="N259" s="7"/>
      <c r="O259" s="87"/>
      <c r="P259" s="7"/>
      <c r="Q259" s="87"/>
      <c r="R259" s="7"/>
      <c r="S259" s="87"/>
      <c r="T259" s="7"/>
      <c r="U259" s="8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row>
    <row r="260" spans="1:51" x14ac:dyDescent="0.2">
      <c r="A260" s="14"/>
      <c r="B260" s="14"/>
      <c r="C260" s="9"/>
      <c r="D260" s="2"/>
      <c r="E260" s="5"/>
      <c r="F260" s="13"/>
      <c r="G260" s="13"/>
      <c r="H260" s="13"/>
      <c r="I260" s="8"/>
      <c r="J260" s="66"/>
      <c r="K260" s="8"/>
      <c r="L260" s="8"/>
      <c r="M260" s="87"/>
      <c r="N260" s="7"/>
      <c r="O260" s="87"/>
      <c r="P260" s="7"/>
      <c r="Q260" s="87"/>
      <c r="R260" s="7"/>
      <c r="S260" s="87"/>
      <c r="T260" s="7"/>
      <c r="U260" s="8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row>
    <row r="261" spans="1:51" x14ac:dyDescent="0.2">
      <c r="A261" s="14"/>
      <c r="B261" s="14"/>
      <c r="C261" s="9"/>
      <c r="D261" s="2"/>
      <c r="E261" s="5"/>
      <c r="F261" s="13"/>
      <c r="G261" s="13"/>
      <c r="H261" s="13"/>
      <c r="I261" s="8"/>
      <c r="J261" s="66"/>
      <c r="K261" s="8"/>
      <c r="L261" s="8"/>
      <c r="M261" s="87"/>
      <c r="N261" s="7"/>
      <c r="O261" s="87"/>
      <c r="P261" s="7"/>
      <c r="Q261" s="87"/>
      <c r="R261" s="7"/>
      <c r="S261" s="87"/>
      <c r="T261" s="7"/>
      <c r="U261" s="8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row>
    <row r="262" spans="1:51" x14ac:dyDescent="0.2">
      <c r="A262" s="14"/>
      <c r="B262" s="14"/>
      <c r="C262" s="9"/>
      <c r="D262" s="2"/>
      <c r="E262" s="5"/>
      <c r="F262" s="13"/>
      <c r="G262" s="13"/>
      <c r="H262" s="13"/>
      <c r="I262" s="8"/>
      <c r="J262" s="66"/>
      <c r="K262" s="8"/>
      <c r="L262" s="8"/>
      <c r="M262" s="87"/>
      <c r="N262" s="7"/>
      <c r="O262" s="87"/>
      <c r="P262" s="7"/>
      <c r="Q262" s="87"/>
      <c r="R262" s="7"/>
      <c r="S262" s="87"/>
      <c r="T262" s="7"/>
      <c r="U262" s="8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row>
    <row r="263" spans="1:51" x14ac:dyDescent="0.2">
      <c r="A263" s="14"/>
      <c r="B263" s="14"/>
      <c r="C263" s="9"/>
      <c r="D263" s="2"/>
      <c r="E263" s="5"/>
      <c r="F263" s="13"/>
      <c r="G263" s="13"/>
      <c r="H263" s="13"/>
      <c r="I263" s="8"/>
      <c r="J263" s="66"/>
      <c r="K263" s="8"/>
      <c r="L263" s="8"/>
      <c r="M263" s="87"/>
      <c r="N263" s="7"/>
      <c r="O263" s="87"/>
      <c r="P263" s="7"/>
      <c r="Q263" s="87"/>
      <c r="R263" s="7"/>
      <c r="S263" s="87"/>
      <c r="T263" s="7"/>
      <c r="U263" s="8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row>
    <row r="264" spans="1:51" x14ac:dyDescent="0.2">
      <c r="A264" s="14"/>
      <c r="B264" s="14"/>
      <c r="C264" s="9"/>
      <c r="D264" s="2"/>
      <c r="E264" s="5"/>
      <c r="F264" s="13"/>
      <c r="G264" s="13"/>
      <c r="H264" s="13"/>
      <c r="I264" s="8"/>
      <c r="J264" s="66"/>
      <c r="K264" s="8"/>
      <c r="L264" s="8"/>
      <c r="M264" s="87"/>
      <c r="N264" s="7"/>
      <c r="O264" s="87"/>
      <c r="P264" s="7"/>
      <c r="Q264" s="87"/>
      <c r="R264" s="7"/>
      <c r="S264" s="87"/>
      <c r="T264" s="7"/>
      <c r="U264" s="8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row>
    <row r="265" spans="1:51" x14ac:dyDescent="0.2">
      <c r="A265" s="14"/>
      <c r="B265" s="14"/>
      <c r="C265" s="9"/>
      <c r="D265" s="2"/>
      <c r="E265" s="5"/>
      <c r="F265" s="13"/>
      <c r="G265" s="13"/>
      <c r="H265" s="13"/>
      <c r="I265" s="8"/>
      <c r="J265" s="66"/>
      <c r="K265" s="8"/>
      <c r="L265" s="8"/>
      <c r="M265" s="87"/>
      <c r="N265" s="7"/>
      <c r="O265" s="87"/>
      <c r="P265" s="7"/>
      <c r="Q265" s="87"/>
      <c r="R265" s="7"/>
      <c r="S265" s="87"/>
      <c r="T265" s="7"/>
      <c r="U265" s="8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row>
    <row r="266" spans="1:51" x14ac:dyDescent="0.2">
      <c r="A266" s="14"/>
      <c r="B266" s="14"/>
      <c r="C266" s="9"/>
      <c r="D266" s="2"/>
      <c r="E266" s="5"/>
      <c r="F266" s="13"/>
      <c r="G266" s="13"/>
      <c r="H266" s="13"/>
      <c r="I266" s="8"/>
      <c r="J266" s="66"/>
      <c r="K266" s="8"/>
      <c r="L266" s="8"/>
      <c r="M266" s="87"/>
      <c r="N266" s="7"/>
      <c r="O266" s="87"/>
      <c r="P266" s="7"/>
      <c r="Q266" s="87"/>
      <c r="R266" s="7"/>
      <c r="S266" s="87"/>
      <c r="T266" s="7"/>
      <c r="U266" s="8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row>
    <row r="267" spans="1:51" x14ac:dyDescent="0.2">
      <c r="A267" s="14"/>
      <c r="B267" s="14"/>
      <c r="C267" s="9"/>
      <c r="D267" s="2"/>
      <c r="E267" s="5"/>
      <c r="F267" s="13"/>
      <c r="G267" s="13"/>
      <c r="H267" s="13"/>
      <c r="I267" s="8"/>
      <c r="J267" s="66"/>
      <c r="K267" s="8"/>
      <c r="L267" s="8"/>
      <c r="M267" s="87"/>
      <c r="N267" s="7"/>
      <c r="O267" s="87"/>
      <c r="P267" s="7"/>
      <c r="Q267" s="87"/>
      <c r="R267" s="7"/>
      <c r="S267" s="87"/>
      <c r="T267" s="7"/>
      <c r="U267" s="8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row>
    <row r="268" spans="1:51" x14ac:dyDescent="0.2">
      <c r="A268" s="14"/>
      <c r="B268" s="14"/>
      <c r="C268" s="9"/>
      <c r="D268" s="2"/>
      <c r="E268" s="5"/>
      <c r="F268" s="13"/>
      <c r="G268" s="13"/>
      <c r="H268" s="13"/>
      <c r="I268" s="8"/>
      <c r="J268" s="66"/>
      <c r="K268" s="8"/>
      <c r="L268" s="8"/>
      <c r="M268" s="87"/>
      <c r="N268" s="7"/>
      <c r="O268" s="87"/>
      <c r="P268" s="7"/>
      <c r="Q268" s="87"/>
      <c r="R268" s="7"/>
      <c r="S268" s="87"/>
      <c r="T268" s="7"/>
      <c r="U268" s="8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row>
    <row r="269" spans="1:51" x14ac:dyDescent="0.2">
      <c r="A269" s="14"/>
      <c r="B269" s="14"/>
      <c r="C269" s="9"/>
      <c r="D269" s="2"/>
      <c r="E269" s="5"/>
      <c r="F269" s="13"/>
      <c r="G269" s="13"/>
      <c r="H269" s="13"/>
      <c r="I269" s="8"/>
      <c r="J269" s="66"/>
      <c r="K269" s="8"/>
      <c r="L269" s="8"/>
      <c r="M269" s="87"/>
      <c r="N269" s="7"/>
      <c r="O269" s="87"/>
      <c r="P269" s="7"/>
      <c r="Q269" s="87"/>
      <c r="R269" s="7"/>
      <c r="S269" s="87"/>
      <c r="T269" s="7"/>
      <c r="U269" s="8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row>
    <row r="270" spans="1:51" x14ac:dyDescent="0.2">
      <c r="A270" s="14"/>
      <c r="B270" s="14"/>
      <c r="C270" s="9"/>
      <c r="D270" s="2"/>
      <c r="E270" s="5"/>
      <c r="F270" s="13"/>
      <c r="G270" s="13"/>
      <c r="H270" s="13"/>
      <c r="I270" s="8"/>
      <c r="J270" s="66"/>
      <c r="K270" s="8"/>
      <c r="L270" s="8"/>
      <c r="M270" s="87"/>
      <c r="N270" s="7"/>
      <c r="O270" s="87"/>
      <c r="P270" s="7"/>
      <c r="Q270" s="87"/>
      <c r="R270" s="7"/>
      <c r="S270" s="87"/>
      <c r="T270" s="7"/>
      <c r="U270" s="8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row>
    <row r="271" spans="1:51" x14ac:dyDescent="0.2">
      <c r="A271" s="14"/>
      <c r="B271" s="14"/>
      <c r="C271" s="9"/>
      <c r="D271" s="2"/>
      <c r="E271" s="5"/>
      <c r="F271" s="13"/>
      <c r="G271" s="13"/>
      <c r="H271" s="13"/>
      <c r="I271" s="8"/>
      <c r="J271" s="66"/>
      <c r="K271" s="8"/>
      <c r="L271" s="8"/>
      <c r="M271" s="87"/>
      <c r="N271" s="7"/>
      <c r="O271" s="87"/>
      <c r="P271" s="7"/>
      <c r="Q271" s="87"/>
      <c r="R271" s="7"/>
      <c r="S271" s="87"/>
      <c r="T271" s="7"/>
      <c r="U271" s="8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row>
    <row r="272" spans="1:51" x14ac:dyDescent="0.2">
      <c r="A272" s="14"/>
      <c r="B272" s="14"/>
      <c r="C272" s="9"/>
      <c r="D272" s="2"/>
      <c r="E272" s="5"/>
      <c r="F272" s="13"/>
      <c r="G272" s="13"/>
      <c r="H272" s="13"/>
      <c r="I272" s="8"/>
      <c r="J272" s="66"/>
      <c r="K272" s="8"/>
      <c r="L272" s="8"/>
      <c r="M272" s="87"/>
      <c r="N272" s="7"/>
      <c r="O272" s="87"/>
      <c r="P272" s="7"/>
      <c r="Q272" s="87"/>
      <c r="R272" s="7"/>
      <c r="S272" s="87"/>
      <c r="T272" s="7"/>
      <c r="U272" s="8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row>
    <row r="273" spans="1:51" x14ac:dyDescent="0.2">
      <c r="A273" s="14"/>
      <c r="B273" s="14"/>
      <c r="C273" s="9"/>
      <c r="D273" s="2"/>
      <c r="E273" s="5"/>
      <c r="F273" s="13"/>
      <c r="G273" s="13"/>
      <c r="H273" s="13"/>
      <c r="I273" s="8"/>
      <c r="J273" s="66"/>
      <c r="K273" s="8"/>
      <c r="L273" s="8"/>
      <c r="M273" s="87"/>
      <c r="N273" s="7"/>
      <c r="O273" s="87"/>
      <c r="P273" s="7"/>
      <c r="Q273" s="87"/>
      <c r="R273" s="7"/>
      <c r="S273" s="87"/>
      <c r="T273" s="7"/>
      <c r="U273" s="8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row>
    <row r="274" spans="1:51" x14ac:dyDescent="0.2">
      <c r="A274" s="14"/>
      <c r="B274" s="14"/>
      <c r="C274" s="9"/>
      <c r="D274" s="2"/>
      <c r="E274" s="5"/>
      <c r="F274" s="13"/>
      <c r="G274" s="13"/>
      <c r="H274" s="13"/>
      <c r="I274" s="8"/>
      <c r="J274" s="66"/>
      <c r="K274" s="8"/>
      <c r="L274" s="8"/>
      <c r="M274" s="87"/>
      <c r="N274" s="7"/>
      <c r="O274" s="87"/>
      <c r="P274" s="7"/>
      <c r="Q274" s="87"/>
      <c r="R274" s="7"/>
      <c r="S274" s="87"/>
      <c r="T274" s="7"/>
      <c r="U274" s="8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row>
    <row r="275" spans="1:51" x14ac:dyDescent="0.2">
      <c r="A275" s="14"/>
      <c r="B275" s="14"/>
      <c r="C275" s="9"/>
      <c r="D275" s="2"/>
      <c r="E275" s="5"/>
      <c r="F275" s="13"/>
      <c r="G275" s="13"/>
      <c r="H275" s="13"/>
      <c r="I275" s="8"/>
      <c r="J275" s="66"/>
      <c r="K275" s="8"/>
      <c r="L275" s="8"/>
      <c r="M275" s="87"/>
      <c r="N275" s="7"/>
      <c r="O275" s="87"/>
      <c r="P275" s="7"/>
      <c r="Q275" s="87"/>
      <c r="R275" s="7"/>
      <c r="S275" s="87"/>
      <c r="T275" s="7"/>
      <c r="U275" s="8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row>
    <row r="276" spans="1:51" x14ac:dyDescent="0.2">
      <c r="A276" s="14"/>
      <c r="B276" s="14"/>
      <c r="C276" s="9"/>
      <c r="D276" s="2"/>
      <c r="E276" s="5"/>
      <c r="F276" s="13"/>
      <c r="G276" s="13"/>
      <c r="H276" s="13"/>
      <c r="I276" s="8"/>
      <c r="J276" s="66"/>
      <c r="K276" s="8"/>
      <c r="L276" s="8"/>
      <c r="M276" s="87"/>
      <c r="N276" s="7"/>
      <c r="O276" s="87"/>
      <c r="P276" s="7"/>
      <c r="Q276" s="87"/>
      <c r="R276" s="7"/>
      <c r="S276" s="87"/>
      <c r="T276" s="7"/>
      <c r="U276" s="8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row>
    <row r="277" spans="1:51" x14ac:dyDescent="0.2">
      <c r="A277" s="14"/>
      <c r="B277" s="14"/>
      <c r="C277" s="9"/>
      <c r="D277" s="2"/>
      <c r="E277" s="5"/>
      <c r="F277" s="13"/>
      <c r="G277" s="13"/>
      <c r="H277" s="13"/>
      <c r="I277" s="8"/>
      <c r="J277" s="66"/>
      <c r="K277" s="8"/>
      <c r="L277" s="8"/>
      <c r="M277" s="87"/>
      <c r="N277" s="7"/>
      <c r="O277" s="87"/>
      <c r="P277" s="7"/>
      <c r="Q277" s="87"/>
      <c r="R277" s="7"/>
      <c r="S277" s="87"/>
      <c r="T277" s="7"/>
      <c r="U277" s="8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row>
    <row r="278" spans="1:51" x14ac:dyDescent="0.2">
      <c r="A278" s="14"/>
      <c r="B278" s="14"/>
      <c r="C278" s="9"/>
      <c r="D278" s="2"/>
      <c r="E278" s="5"/>
      <c r="F278" s="13"/>
      <c r="G278" s="13"/>
      <c r="H278" s="13"/>
      <c r="I278" s="8"/>
      <c r="J278" s="66"/>
      <c r="K278" s="8"/>
      <c r="L278" s="8"/>
      <c r="M278" s="87"/>
      <c r="N278" s="7"/>
      <c r="O278" s="87"/>
      <c r="P278" s="7"/>
      <c r="Q278" s="87"/>
      <c r="R278" s="7"/>
      <c r="S278" s="87"/>
      <c r="T278" s="7"/>
      <c r="U278" s="8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row>
    <row r="279" spans="1:51" x14ac:dyDescent="0.2">
      <c r="A279" s="14"/>
      <c r="B279" s="14"/>
      <c r="C279" s="9"/>
      <c r="D279" s="2"/>
      <c r="E279" s="5"/>
      <c r="F279" s="13"/>
      <c r="G279" s="13"/>
      <c r="H279" s="13"/>
      <c r="I279" s="8"/>
      <c r="J279" s="66"/>
      <c r="K279" s="8"/>
      <c r="L279" s="8"/>
      <c r="M279" s="87"/>
      <c r="N279" s="7"/>
      <c r="O279" s="87"/>
      <c r="P279" s="7"/>
      <c r="Q279" s="87"/>
      <c r="R279" s="7"/>
      <c r="S279" s="87"/>
      <c r="T279" s="7"/>
      <c r="U279" s="8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row>
    <row r="280" spans="1:51" x14ac:dyDescent="0.2">
      <c r="A280" s="14"/>
      <c r="B280" s="14"/>
      <c r="C280" s="9"/>
      <c r="D280" s="2"/>
      <c r="E280" s="5"/>
      <c r="F280" s="13"/>
      <c r="G280" s="13"/>
      <c r="H280" s="13"/>
      <c r="I280" s="8"/>
      <c r="J280" s="66"/>
      <c r="K280" s="8"/>
      <c r="L280" s="8"/>
      <c r="M280" s="87"/>
      <c r="N280" s="7"/>
      <c r="O280" s="87"/>
      <c r="P280" s="7"/>
      <c r="Q280" s="87"/>
      <c r="R280" s="7"/>
      <c r="S280" s="87"/>
      <c r="T280" s="7"/>
      <c r="U280" s="8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row>
    <row r="281" spans="1:51" x14ac:dyDescent="0.2">
      <c r="A281" s="14"/>
      <c r="B281" s="14"/>
      <c r="C281" s="9"/>
      <c r="D281" s="2"/>
      <c r="E281" s="5"/>
      <c r="F281" s="13"/>
      <c r="G281" s="13"/>
      <c r="H281" s="13"/>
      <c r="I281" s="8"/>
      <c r="J281" s="66"/>
      <c r="K281" s="8"/>
      <c r="L281" s="8"/>
      <c r="M281" s="87"/>
      <c r="N281" s="7"/>
      <c r="O281" s="87"/>
      <c r="P281" s="7"/>
      <c r="Q281" s="87"/>
      <c r="R281" s="7"/>
      <c r="S281" s="87"/>
      <c r="T281" s="7"/>
      <c r="U281" s="8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row>
    <row r="282" spans="1:51" x14ac:dyDescent="0.2">
      <c r="A282" s="14"/>
      <c r="B282" s="14"/>
      <c r="C282" s="9"/>
      <c r="D282" s="2"/>
      <c r="E282" s="5"/>
      <c r="F282" s="13"/>
      <c r="G282" s="13"/>
      <c r="H282" s="13"/>
      <c r="I282" s="8"/>
      <c r="J282" s="66"/>
      <c r="K282" s="8"/>
      <c r="L282" s="8"/>
      <c r="M282" s="87"/>
      <c r="N282" s="7"/>
      <c r="O282" s="87"/>
      <c r="P282" s="7"/>
      <c r="Q282" s="87"/>
      <c r="R282" s="7"/>
      <c r="S282" s="87"/>
      <c r="T282" s="7"/>
      <c r="U282" s="8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row>
    <row r="283" spans="1:51" x14ac:dyDescent="0.2">
      <c r="A283" s="14"/>
      <c r="B283" s="14"/>
      <c r="C283" s="9"/>
      <c r="D283" s="2"/>
      <c r="E283" s="5"/>
      <c r="F283" s="13"/>
      <c r="G283" s="13"/>
      <c r="H283" s="13"/>
      <c r="I283" s="8"/>
      <c r="J283" s="66"/>
      <c r="K283" s="8"/>
      <c r="L283" s="8"/>
      <c r="M283" s="87"/>
      <c r="N283" s="7"/>
      <c r="O283" s="87"/>
      <c r="P283" s="7"/>
      <c r="Q283" s="87"/>
      <c r="R283" s="7"/>
      <c r="S283" s="87"/>
      <c r="T283" s="7"/>
      <c r="U283" s="8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row>
    <row r="284" spans="1:51" x14ac:dyDescent="0.2">
      <c r="A284" s="14"/>
      <c r="B284" s="14"/>
      <c r="C284" s="9"/>
      <c r="D284" s="2"/>
      <c r="E284" s="5"/>
      <c r="F284" s="13"/>
      <c r="G284" s="13"/>
      <c r="H284" s="13"/>
      <c r="I284" s="8"/>
      <c r="J284" s="66"/>
      <c r="K284" s="8"/>
      <c r="L284" s="8"/>
      <c r="M284" s="87"/>
      <c r="N284" s="7"/>
      <c r="O284" s="87"/>
      <c r="P284" s="7"/>
      <c r="Q284" s="87"/>
      <c r="R284" s="7"/>
      <c r="S284" s="87"/>
      <c r="T284" s="7"/>
      <c r="U284" s="8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row>
    <row r="285" spans="1:51" x14ac:dyDescent="0.2">
      <c r="A285" s="14"/>
      <c r="B285" s="14"/>
      <c r="C285" s="9"/>
      <c r="D285" s="2"/>
      <c r="E285" s="5"/>
      <c r="F285" s="13"/>
      <c r="G285" s="13"/>
      <c r="H285" s="13"/>
      <c r="I285" s="8"/>
      <c r="J285" s="66"/>
      <c r="K285" s="8"/>
      <c r="L285" s="8"/>
      <c r="M285" s="87"/>
      <c r="N285" s="7"/>
      <c r="O285" s="87"/>
      <c r="P285" s="7"/>
      <c r="Q285" s="87"/>
      <c r="R285" s="7"/>
      <c r="S285" s="87"/>
      <c r="T285" s="7"/>
      <c r="U285" s="8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row>
    <row r="286" spans="1:51" x14ac:dyDescent="0.2">
      <c r="A286" s="14"/>
      <c r="B286" s="14"/>
      <c r="C286" s="9"/>
      <c r="D286" s="2"/>
      <c r="E286" s="5"/>
      <c r="F286" s="13"/>
      <c r="G286" s="13"/>
      <c r="H286" s="13"/>
      <c r="I286" s="8"/>
      <c r="J286" s="66"/>
      <c r="K286" s="8"/>
      <c r="L286" s="8"/>
      <c r="M286" s="87"/>
      <c r="N286" s="7"/>
      <c r="O286" s="87"/>
      <c r="P286" s="7"/>
      <c r="Q286" s="87"/>
      <c r="R286" s="7"/>
      <c r="S286" s="87"/>
      <c r="T286" s="7"/>
      <c r="U286" s="8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row>
    <row r="287" spans="1:51" x14ac:dyDescent="0.2">
      <c r="A287" s="14"/>
      <c r="B287" s="14"/>
      <c r="C287" s="9"/>
      <c r="D287" s="2"/>
      <c r="E287" s="5"/>
      <c r="F287" s="13"/>
      <c r="G287" s="13"/>
      <c r="H287" s="13"/>
      <c r="I287" s="8"/>
      <c r="J287" s="66"/>
      <c r="K287" s="8"/>
      <c r="L287" s="8"/>
      <c r="M287" s="87"/>
      <c r="N287" s="7"/>
      <c r="O287" s="87"/>
      <c r="P287" s="7"/>
      <c r="Q287" s="87"/>
      <c r="R287" s="7"/>
      <c r="S287" s="87"/>
      <c r="T287" s="7"/>
      <c r="U287" s="8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row>
    <row r="288" spans="1:51" x14ac:dyDescent="0.2">
      <c r="A288" s="14"/>
      <c r="B288" s="14"/>
      <c r="C288" s="9"/>
      <c r="D288" s="2"/>
      <c r="E288" s="5"/>
      <c r="F288" s="13"/>
      <c r="G288" s="13"/>
      <c r="H288" s="13"/>
      <c r="I288" s="8"/>
      <c r="J288" s="66"/>
      <c r="K288" s="8"/>
      <c r="L288" s="8"/>
      <c r="M288" s="87"/>
      <c r="N288" s="7"/>
      <c r="O288" s="87"/>
      <c r="P288" s="7"/>
      <c r="Q288" s="87"/>
      <c r="R288" s="7"/>
      <c r="S288" s="87"/>
      <c r="T288" s="7"/>
      <c r="U288" s="8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row>
    <row r="289" spans="1:51" x14ac:dyDescent="0.2">
      <c r="A289" s="14"/>
      <c r="B289" s="14"/>
      <c r="C289" s="9"/>
      <c r="D289" s="2"/>
      <c r="E289" s="5"/>
      <c r="F289" s="13"/>
      <c r="G289" s="13"/>
      <c r="H289" s="13"/>
      <c r="I289" s="8"/>
      <c r="J289" s="66"/>
      <c r="K289" s="8"/>
      <c r="L289" s="8"/>
      <c r="M289" s="87"/>
      <c r="N289" s="7"/>
      <c r="O289" s="87"/>
      <c r="P289" s="7"/>
      <c r="Q289" s="87"/>
      <c r="R289" s="7"/>
      <c r="S289" s="87"/>
      <c r="T289" s="7"/>
      <c r="U289" s="8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row>
    <row r="290" spans="1:51" x14ac:dyDescent="0.2">
      <c r="A290" s="14"/>
      <c r="B290" s="14"/>
      <c r="C290" s="9"/>
      <c r="D290" s="2"/>
      <c r="E290" s="5"/>
      <c r="F290" s="13"/>
      <c r="G290" s="13"/>
      <c r="H290" s="13"/>
      <c r="I290" s="8"/>
      <c r="J290" s="66"/>
      <c r="K290" s="8"/>
      <c r="L290" s="8"/>
      <c r="M290" s="87"/>
      <c r="N290" s="7"/>
      <c r="O290" s="87"/>
      <c r="P290" s="7"/>
      <c r="Q290" s="87"/>
      <c r="R290" s="7"/>
      <c r="S290" s="87"/>
      <c r="T290" s="7"/>
      <c r="U290" s="8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row>
    <row r="291" spans="1:51" x14ac:dyDescent="0.2">
      <c r="A291" s="14"/>
      <c r="B291" s="14"/>
      <c r="C291" s="9"/>
      <c r="D291" s="2"/>
      <c r="E291" s="5"/>
      <c r="F291" s="13"/>
      <c r="G291" s="13"/>
      <c r="H291" s="13"/>
      <c r="I291" s="8"/>
      <c r="J291" s="66"/>
      <c r="K291" s="8"/>
      <c r="L291" s="8"/>
      <c r="M291" s="87"/>
      <c r="N291" s="7"/>
      <c r="O291" s="87"/>
      <c r="P291" s="7"/>
      <c r="Q291" s="87"/>
      <c r="R291" s="7"/>
      <c r="S291" s="87"/>
      <c r="T291" s="7"/>
      <c r="U291" s="8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row>
    <row r="292" spans="1:51" x14ac:dyDescent="0.2">
      <c r="A292" s="14"/>
      <c r="B292" s="14"/>
      <c r="C292" s="9"/>
      <c r="D292" s="2"/>
      <c r="E292" s="5"/>
      <c r="F292" s="13"/>
      <c r="G292" s="13"/>
      <c r="H292" s="13"/>
      <c r="I292" s="8"/>
      <c r="J292" s="66"/>
      <c r="K292" s="8"/>
      <c r="L292" s="8"/>
      <c r="M292" s="87"/>
      <c r="N292" s="7"/>
      <c r="O292" s="87"/>
      <c r="P292" s="7"/>
      <c r="Q292" s="87"/>
      <c r="R292" s="7"/>
      <c r="S292" s="87"/>
      <c r="T292" s="7"/>
      <c r="U292" s="8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row>
    <row r="293" spans="1:51" x14ac:dyDescent="0.2">
      <c r="A293" s="14"/>
      <c r="B293" s="14"/>
      <c r="C293" s="9"/>
      <c r="D293" s="2"/>
      <c r="E293" s="5"/>
      <c r="F293" s="13"/>
      <c r="G293" s="13"/>
      <c r="H293" s="13"/>
      <c r="I293" s="8"/>
      <c r="J293" s="66"/>
      <c r="K293" s="8"/>
      <c r="L293" s="8"/>
      <c r="M293" s="87"/>
      <c r="N293" s="7"/>
      <c r="O293" s="87"/>
      <c r="P293" s="7"/>
      <c r="Q293" s="87"/>
      <c r="R293" s="7"/>
      <c r="S293" s="87"/>
      <c r="T293" s="7"/>
      <c r="U293" s="8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row>
    <row r="294" spans="1:51" x14ac:dyDescent="0.2">
      <c r="A294" s="14"/>
      <c r="B294" s="14"/>
      <c r="C294" s="9"/>
      <c r="D294" s="2"/>
      <c r="E294" s="5"/>
      <c r="F294" s="13"/>
      <c r="G294" s="13"/>
      <c r="H294" s="13"/>
      <c r="I294" s="8"/>
      <c r="J294" s="66"/>
      <c r="K294" s="8"/>
      <c r="L294" s="8"/>
      <c r="M294" s="87"/>
      <c r="N294" s="7"/>
      <c r="O294" s="87"/>
      <c r="P294" s="7"/>
      <c r="Q294" s="87"/>
      <c r="R294" s="7"/>
      <c r="S294" s="87"/>
      <c r="T294" s="7"/>
      <c r="U294" s="8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row>
    <row r="295" spans="1:51" x14ac:dyDescent="0.2">
      <c r="A295" s="14"/>
      <c r="B295" s="14"/>
      <c r="C295" s="9"/>
      <c r="D295" s="2"/>
      <c r="E295" s="5"/>
      <c r="F295" s="13"/>
      <c r="G295" s="13"/>
      <c r="H295" s="13"/>
      <c r="I295" s="8"/>
      <c r="J295" s="66"/>
      <c r="K295" s="8"/>
      <c r="L295" s="8"/>
      <c r="M295" s="87"/>
      <c r="N295" s="7"/>
      <c r="O295" s="87"/>
      <c r="P295" s="7"/>
      <c r="Q295" s="87"/>
      <c r="R295" s="7"/>
      <c r="S295" s="87"/>
      <c r="T295" s="7"/>
      <c r="U295" s="8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row>
    <row r="296" spans="1:51" x14ac:dyDescent="0.2">
      <c r="A296" s="14"/>
      <c r="B296" s="14"/>
      <c r="C296" s="9"/>
      <c r="D296" s="2"/>
      <c r="E296" s="5"/>
      <c r="F296" s="13"/>
      <c r="G296" s="13"/>
      <c r="H296" s="13"/>
      <c r="I296" s="8"/>
      <c r="J296" s="66"/>
      <c r="K296" s="8"/>
      <c r="L296" s="8"/>
      <c r="M296" s="87"/>
      <c r="N296" s="7"/>
      <c r="O296" s="87"/>
      <c r="P296" s="7"/>
      <c r="Q296" s="87"/>
      <c r="R296" s="7"/>
      <c r="S296" s="87"/>
      <c r="T296" s="7"/>
      <c r="U296" s="8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row>
    <row r="297" spans="1:51" x14ac:dyDescent="0.2">
      <c r="A297" s="14"/>
      <c r="B297" s="14"/>
      <c r="C297" s="9"/>
      <c r="D297" s="2"/>
      <c r="E297" s="5"/>
      <c r="F297" s="13"/>
      <c r="G297" s="13"/>
      <c r="H297" s="13"/>
      <c r="I297" s="8"/>
      <c r="J297" s="66"/>
      <c r="K297" s="8"/>
      <c r="L297" s="8"/>
      <c r="M297" s="87"/>
      <c r="N297" s="7"/>
      <c r="O297" s="87"/>
      <c r="P297" s="7"/>
      <c r="Q297" s="87"/>
      <c r="R297" s="7"/>
      <c r="S297" s="87"/>
      <c r="T297" s="7"/>
      <c r="U297" s="8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row>
    <row r="298" spans="1:51" x14ac:dyDescent="0.2">
      <c r="A298" s="14"/>
      <c r="B298" s="14"/>
      <c r="C298" s="9"/>
      <c r="D298" s="2"/>
      <c r="E298" s="5"/>
      <c r="F298" s="13"/>
      <c r="G298" s="13"/>
      <c r="H298" s="13"/>
      <c r="I298" s="8"/>
      <c r="J298" s="66"/>
      <c r="K298" s="8"/>
      <c r="L298" s="8"/>
      <c r="M298" s="87"/>
      <c r="N298" s="7"/>
      <c r="O298" s="87"/>
      <c r="P298" s="7"/>
      <c r="Q298" s="87"/>
      <c r="R298" s="7"/>
      <c r="S298" s="87"/>
      <c r="T298" s="7"/>
      <c r="U298" s="8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row>
    <row r="299" spans="1:51" x14ac:dyDescent="0.2">
      <c r="A299" s="14"/>
      <c r="B299" s="14"/>
      <c r="C299" s="9"/>
      <c r="D299" s="2"/>
      <c r="E299" s="5"/>
      <c r="F299" s="13"/>
      <c r="G299" s="13"/>
      <c r="H299" s="13"/>
      <c r="I299" s="8"/>
      <c r="J299" s="66"/>
      <c r="K299" s="8"/>
      <c r="L299" s="8"/>
      <c r="M299" s="87"/>
      <c r="N299" s="7"/>
      <c r="O299" s="87"/>
      <c r="P299" s="7"/>
      <c r="Q299" s="87"/>
      <c r="R299" s="7"/>
      <c r="S299" s="87"/>
      <c r="T299" s="7"/>
      <c r="U299" s="8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row>
    <row r="300" spans="1:51" x14ac:dyDescent="0.2">
      <c r="A300" s="14"/>
      <c r="B300" s="14"/>
      <c r="C300" s="9"/>
      <c r="D300" s="2"/>
      <c r="E300" s="5"/>
      <c r="F300" s="13"/>
      <c r="G300" s="13"/>
      <c r="H300" s="13"/>
      <c r="I300" s="8"/>
      <c r="J300" s="66"/>
      <c r="K300" s="8"/>
      <c r="L300" s="8"/>
      <c r="M300" s="87"/>
      <c r="N300" s="7"/>
      <c r="O300" s="87"/>
      <c r="P300" s="7"/>
      <c r="Q300" s="87"/>
      <c r="R300" s="7"/>
      <c r="S300" s="87"/>
      <c r="T300" s="7"/>
      <c r="U300" s="8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row>
    <row r="301" spans="1:51" x14ac:dyDescent="0.2">
      <c r="A301" s="14"/>
      <c r="B301" s="14"/>
      <c r="C301" s="9"/>
      <c r="D301" s="2"/>
      <c r="E301" s="5"/>
      <c r="F301" s="13"/>
      <c r="G301" s="13"/>
      <c r="H301" s="13"/>
      <c r="I301" s="8"/>
      <c r="J301" s="66"/>
      <c r="K301" s="8"/>
      <c r="L301" s="8"/>
      <c r="M301" s="87"/>
      <c r="N301" s="7"/>
      <c r="O301" s="87"/>
      <c r="P301" s="7"/>
      <c r="Q301" s="87"/>
      <c r="R301" s="7"/>
      <c r="S301" s="87"/>
      <c r="T301" s="7"/>
      <c r="U301" s="8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row>
    <row r="302" spans="1:51" x14ac:dyDescent="0.2">
      <c r="A302" s="14"/>
      <c r="B302" s="14"/>
      <c r="C302" s="9"/>
      <c r="D302" s="2"/>
      <c r="E302" s="5"/>
      <c r="F302" s="13"/>
      <c r="G302" s="13"/>
      <c r="H302" s="13"/>
      <c r="I302" s="8"/>
      <c r="J302" s="66"/>
      <c r="K302" s="8"/>
      <c r="L302" s="8"/>
      <c r="M302" s="87"/>
      <c r="N302" s="7"/>
      <c r="O302" s="87"/>
      <c r="P302" s="7"/>
      <c r="Q302" s="87"/>
      <c r="R302" s="7"/>
      <c r="S302" s="87"/>
      <c r="T302" s="7"/>
      <c r="U302" s="8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row>
    <row r="303" spans="1:51" x14ac:dyDescent="0.2">
      <c r="A303" s="14"/>
      <c r="B303" s="14"/>
      <c r="C303" s="9"/>
      <c r="D303" s="2"/>
      <c r="E303" s="5"/>
      <c r="F303" s="13"/>
      <c r="G303" s="13"/>
      <c r="H303" s="13"/>
      <c r="I303" s="8"/>
      <c r="J303" s="66"/>
      <c r="K303" s="8"/>
      <c r="L303" s="8"/>
      <c r="M303" s="87"/>
      <c r="N303" s="7"/>
      <c r="O303" s="87"/>
      <c r="P303" s="7"/>
      <c r="Q303" s="87"/>
      <c r="R303" s="7"/>
      <c r="S303" s="87"/>
      <c r="T303" s="7"/>
      <c r="U303" s="8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row>
    <row r="304" spans="1:51" x14ac:dyDescent="0.2">
      <c r="A304" s="14"/>
      <c r="B304" s="14"/>
      <c r="C304" s="9"/>
      <c r="D304" s="2"/>
      <c r="E304" s="5"/>
      <c r="F304" s="13"/>
      <c r="G304" s="13"/>
      <c r="H304" s="13"/>
      <c r="I304" s="8"/>
      <c r="J304" s="66"/>
      <c r="K304" s="8"/>
      <c r="L304" s="8"/>
      <c r="M304" s="87"/>
      <c r="N304" s="7"/>
      <c r="O304" s="87"/>
      <c r="P304" s="7"/>
      <c r="Q304" s="87"/>
      <c r="R304" s="7"/>
      <c r="S304" s="87"/>
      <c r="T304" s="7"/>
      <c r="U304" s="8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row>
    <row r="305" spans="1:51" x14ac:dyDescent="0.2">
      <c r="A305" s="14"/>
      <c r="B305" s="14"/>
      <c r="C305" s="9"/>
      <c r="D305" s="2"/>
      <c r="E305" s="5"/>
      <c r="F305" s="13"/>
      <c r="G305" s="13"/>
      <c r="H305" s="13"/>
      <c r="I305" s="8"/>
      <c r="J305" s="66"/>
      <c r="K305" s="8"/>
      <c r="L305" s="8"/>
      <c r="M305" s="87"/>
      <c r="N305" s="7"/>
      <c r="O305" s="87"/>
      <c r="P305" s="7"/>
      <c r="Q305" s="87"/>
      <c r="R305" s="7"/>
      <c r="S305" s="87"/>
      <c r="T305" s="7"/>
      <c r="U305" s="8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row>
    <row r="306" spans="1:51" x14ac:dyDescent="0.2">
      <c r="A306" s="14"/>
      <c r="B306" s="14"/>
      <c r="C306" s="9"/>
      <c r="D306" s="2"/>
      <c r="E306" s="5"/>
      <c r="F306" s="13"/>
      <c r="G306" s="13"/>
      <c r="H306" s="13"/>
      <c r="I306" s="8"/>
      <c r="J306" s="66"/>
      <c r="K306" s="8"/>
      <c r="L306" s="8"/>
      <c r="M306" s="87"/>
      <c r="N306" s="7"/>
      <c r="O306" s="87"/>
      <c r="P306" s="7"/>
      <c r="Q306" s="87"/>
      <c r="R306" s="7"/>
      <c r="S306" s="87"/>
      <c r="T306" s="7"/>
      <c r="U306" s="8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row>
    <row r="307" spans="1:51" x14ac:dyDescent="0.2">
      <c r="A307" s="14"/>
      <c r="B307" s="14"/>
      <c r="C307" s="9"/>
      <c r="D307" s="2"/>
      <c r="E307" s="5"/>
      <c r="F307" s="13"/>
      <c r="G307" s="13"/>
      <c r="H307" s="13"/>
      <c r="I307" s="8"/>
      <c r="J307" s="66"/>
      <c r="K307" s="8"/>
      <c r="L307" s="8"/>
      <c r="M307" s="87"/>
      <c r="N307" s="7"/>
      <c r="O307" s="87"/>
      <c r="P307" s="7"/>
      <c r="Q307" s="87"/>
      <c r="R307" s="7"/>
      <c r="S307" s="87"/>
      <c r="T307" s="7"/>
      <c r="U307" s="8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row>
    <row r="308" spans="1:51" x14ac:dyDescent="0.2">
      <c r="A308" s="14"/>
      <c r="B308" s="14"/>
      <c r="C308" s="9"/>
      <c r="D308" s="2"/>
      <c r="E308" s="5"/>
      <c r="F308" s="13"/>
      <c r="G308" s="13"/>
      <c r="H308" s="13"/>
      <c r="I308" s="8"/>
      <c r="J308" s="66"/>
      <c r="K308" s="8"/>
      <c r="L308" s="8"/>
      <c r="M308" s="87"/>
      <c r="N308" s="7"/>
      <c r="O308" s="87"/>
      <c r="P308" s="7"/>
      <c r="Q308" s="87"/>
      <c r="R308" s="7"/>
      <c r="S308" s="87"/>
      <c r="T308" s="7"/>
      <c r="U308" s="8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row>
    <row r="309" spans="1:51" x14ac:dyDescent="0.2">
      <c r="A309" s="14"/>
      <c r="B309" s="14"/>
      <c r="C309" s="9"/>
      <c r="D309" s="2"/>
      <c r="E309" s="5"/>
      <c r="F309" s="13"/>
      <c r="G309" s="13"/>
      <c r="H309" s="13"/>
      <c r="I309" s="8"/>
      <c r="J309" s="66"/>
      <c r="K309" s="8"/>
      <c r="L309" s="8"/>
      <c r="M309" s="87"/>
      <c r="N309" s="7"/>
      <c r="O309" s="87"/>
      <c r="P309" s="7"/>
      <c r="Q309" s="87"/>
      <c r="R309" s="7"/>
      <c r="S309" s="87"/>
      <c r="T309" s="7"/>
      <c r="U309" s="8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row>
    <row r="310" spans="1:51" x14ac:dyDescent="0.2">
      <c r="A310" s="14"/>
      <c r="B310" s="14"/>
      <c r="C310" s="9"/>
      <c r="D310" s="2"/>
      <c r="E310" s="5"/>
      <c r="F310" s="13"/>
      <c r="G310" s="13"/>
      <c r="H310" s="13"/>
      <c r="I310" s="8"/>
      <c r="J310" s="66"/>
      <c r="K310" s="8"/>
      <c r="L310" s="8"/>
      <c r="M310" s="87"/>
      <c r="N310" s="7"/>
      <c r="O310" s="87"/>
      <c r="P310" s="7"/>
      <c r="Q310" s="87"/>
      <c r="R310" s="7"/>
      <c r="S310" s="87"/>
      <c r="T310" s="7"/>
      <c r="U310" s="8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row>
    <row r="311" spans="1:51" x14ac:dyDescent="0.2">
      <c r="A311" s="14"/>
      <c r="B311" s="14"/>
      <c r="C311" s="9"/>
      <c r="D311" s="2"/>
      <c r="E311" s="5"/>
      <c r="F311" s="13"/>
      <c r="G311" s="13"/>
      <c r="H311" s="13"/>
      <c r="I311" s="8"/>
      <c r="J311" s="66"/>
      <c r="K311" s="8"/>
      <c r="L311" s="8"/>
      <c r="M311" s="87"/>
      <c r="N311" s="7"/>
      <c r="O311" s="87"/>
      <c r="P311" s="7"/>
      <c r="Q311" s="87"/>
      <c r="R311" s="7"/>
      <c r="S311" s="87"/>
      <c r="T311" s="7"/>
      <c r="U311" s="8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row>
    <row r="312" spans="1:51" x14ac:dyDescent="0.2">
      <c r="A312" s="14"/>
      <c r="B312" s="14"/>
      <c r="C312" s="9"/>
      <c r="D312" s="2"/>
      <c r="E312" s="5"/>
      <c r="F312" s="13"/>
      <c r="G312" s="13"/>
      <c r="H312" s="13"/>
      <c r="I312" s="8"/>
      <c r="J312" s="66"/>
      <c r="K312" s="8"/>
      <c r="L312" s="8"/>
      <c r="M312" s="87"/>
      <c r="N312" s="7"/>
      <c r="O312" s="87"/>
      <c r="P312" s="7"/>
      <c r="Q312" s="87"/>
      <c r="R312" s="7"/>
      <c r="S312" s="87"/>
      <c r="T312" s="7"/>
      <c r="U312" s="8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row>
    <row r="313" spans="1:51" x14ac:dyDescent="0.2">
      <c r="A313" s="14"/>
      <c r="B313" s="14"/>
      <c r="C313" s="9"/>
      <c r="D313" s="2"/>
      <c r="E313" s="5"/>
      <c r="F313" s="13"/>
      <c r="G313" s="13"/>
      <c r="H313" s="13"/>
      <c r="I313" s="8"/>
      <c r="J313" s="66"/>
      <c r="K313" s="8"/>
      <c r="L313" s="8"/>
      <c r="M313" s="87"/>
      <c r="N313" s="7"/>
      <c r="O313" s="87"/>
      <c r="P313" s="7"/>
      <c r="Q313" s="87"/>
      <c r="R313" s="7"/>
      <c r="S313" s="87"/>
      <c r="T313" s="7"/>
      <c r="U313" s="8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row>
    <row r="314" spans="1:51" x14ac:dyDescent="0.2">
      <c r="A314" s="14"/>
      <c r="B314" s="14"/>
      <c r="C314" s="9"/>
      <c r="D314" s="2"/>
      <c r="E314" s="5"/>
      <c r="F314" s="13"/>
      <c r="G314" s="13"/>
      <c r="H314" s="13"/>
      <c r="I314" s="8"/>
      <c r="J314" s="66"/>
      <c r="K314" s="8"/>
      <c r="L314" s="8"/>
      <c r="M314" s="87"/>
      <c r="N314" s="7"/>
      <c r="O314" s="87"/>
      <c r="P314" s="7"/>
      <c r="Q314" s="87"/>
      <c r="R314" s="7"/>
      <c r="S314" s="87"/>
      <c r="T314" s="7"/>
      <c r="U314" s="8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row>
    <row r="315" spans="1:51" x14ac:dyDescent="0.2">
      <c r="A315" s="14"/>
      <c r="B315" s="14"/>
      <c r="C315" s="9"/>
      <c r="D315" s="2"/>
      <c r="E315" s="5"/>
      <c r="F315" s="13"/>
      <c r="G315" s="13"/>
      <c r="H315" s="13"/>
      <c r="I315" s="8"/>
      <c r="J315" s="66"/>
      <c r="K315" s="8"/>
      <c r="L315" s="8"/>
      <c r="M315" s="87"/>
      <c r="N315" s="7"/>
      <c r="O315" s="87"/>
      <c r="P315" s="7"/>
      <c r="Q315" s="87"/>
      <c r="R315" s="7"/>
      <c r="S315" s="87"/>
      <c r="T315" s="7"/>
      <c r="U315" s="8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row>
    <row r="316" spans="1:51" x14ac:dyDescent="0.2">
      <c r="A316" s="14"/>
      <c r="B316" s="14"/>
      <c r="C316" s="9"/>
      <c r="D316" s="2"/>
      <c r="E316" s="5"/>
      <c r="F316" s="13"/>
      <c r="G316" s="13"/>
      <c r="H316" s="13"/>
      <c r="I316" s="8"/>
      <c r="J316" s="66"/>
      <c r="K316" s="8"/>
      <c r="L316" s="8"/>
      <c r="M316" s="87"/>
      <c r="N316" s="7"/>
      <c r="O316" s="87"/>
      <c r="P316" s="7"/>
      <c r="Q316" s="87"/>
      <c r="R316" s="7"/>
      <c r="S316" s="87"/>
      <c r="T316" s="7"/>
      <c r="U316" s="8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row>
    <row r="317" spans="1:51" x14ac:dyDescent="0.2">
      <c r="A317" s="14"/>
      <c r="B317" s="14"/>
      <c r="C317" s="9"/>
      <c r="D317" s="2"/>
      <c r="E317" s="5"/>
      <c r="F317" s="13"/>
      <c r="G317" s="13"/>
      <c r="H317" s="13"/>
      <c r="I317" s="8"/>
      <c r="J317" s="66"/>
      <c r="K317" s="8"/>
      <c r="L317" s="8"/>
      <c r="M317" s="87"/>
      <c r="N317" s="7"/>
      <c r="O317" s="87"/>
      <c r="P317" s="7"/>
      <c r="Q317" s="87"/>
      <c r="R317" s="7"/>
      <c r="S317" s="87"/>
      <c r="T317" s="7"/>
      <c r="U317" s="8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row>
    <row r="318" spans="1:51" x14ac:dyDescent="0.2">
      <c r="A318" s="14"/>
      <c r="B318" s="14"/>
      <c r="C318" s="9"/>
      <c r="D318" s="2"/>
      <c r="E318" s="5"/>
      <c r="F318" s="13"/>
      <c r="G318" s="13"/>
      <c r="H318" s="13"/>
      <c r="I318" s="8"/>
      <c r="J318" s="66"/>
      <c r="K318" s="8"/>
      <c r="L318" s="8"/>
      <c r="M318" s="87"/>
      <c r="N318" s="7"/>
      <c r="O318" s="87"/>
      <c r="P318" s="7"/>
      <c r="Q318" s="87"/>
      <c r="R318" s="7"/>
      <c r="S318" s="87"/>
      <c r="T318" s="7"/>
      <c r="U318" s="8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row>
    <row r="319" spans="1:51" x14ac:dyDescent="0.2">
      <c r="A319" s="14"/>
      <c r="B319" s="14"/>
      <c r="C319" s="9"/>
      <c r="D319" s="2"/>
      <c r="E319" s="5"/>
      <c r="F319" s="13"/>
      <c r="G319" s="13"/>
      <c r="H319" s="13"/>
      <c r="I319" s="8"/>
      <c r="J319" s="66"/>
      <c r="K319" s="8"/>
      <c r="L319" s="8"/>
      <c r="M319" s="87"/>
      <c r="N319" s="7"/>
      <c r="O319" s="87"/>
      <c r="P319" s="7"/>
      <c r="Q319" s="87"/>
      <c r="R319" s="7"/>
      <c r="S319" s="87"/>
      <c r="T319" s="7"/>
      <c r="U319" s="8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row>
    <row r="320" spans="1:51" x14ac:dyDescent="0.2">
      <c r="A320" s="14"/>
      <c r="B320" s="14"/>
      <c r="C320" s="9"/>
      <c r="D320" s="2"/>
      <c r="E320" s="5"/>
      <c r="F320" s="13"/>
      <c r="G320" s="13"/>
      <c r="H320" s="13"/>
      <c r="I320" s="8"/>
      <c r="J320" s="66"/>
      <c r="K320" s="8"/>
      <c r="L320" s="8"/>
      <c r="M320" s="87"/>
      <c r="N320" s="7"/>
      <c r="O320" s="87"/>
      <c r="P320" s="7"/>
      <c r="Q320" s="87"/>
      <c r="R320" s="7"/>
      <c r="S320" s="87"/>
      <c r="T320" s="7"/>
      <c r="U320" s="8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row>
    <row r="321" spans="1:51" x14ac:dyDescent="0.2">
      <c r="A321" s="14"/>
      <c r="B321" s="14"/>
      <c r="C321" s="9"/>
      <c r="D321" s="2"/>
      <c r="E321" s="5"/>
      <c r="F321" s="13"/>
      <c r="G321" s="13"/>
      <c r="H321" s="13"/>
      <c r="I321" s="8"/>
      <c r="J321" s="66"/>
      <c r="K321" s="8"/>
      <c r="L321" s="8"/>
      <c r="M321" s="87"/>
      <c r="N321" s="7"/>
      <c r="O321" s="87"/>
      <c r="P321" s="7"/>
      <c r="Q321" s="87"/>
      <c r="R321" s="7"/>
      <c r="S321" s="87"/>
      <c r="T321" s="7"/>
      <c r="U321" s="8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row>
    <row r="322" spans="1:51" x14ac:dyDescent="0.2">
      <c r="A322" s="14"/>
      <c r="B322" s="14"/>
      <c r="C322" s="9"/>
      <c r="D322" s="2"/>
      <c r="E322" s="5"/>
      <c r="F322" s="13"/>
      <c r="G322" s="13"/>
      <c r="H322" s="13"/>
      <c r="I322" s="8"/>
      <c r="J322" s="66"/>
      <c r="K322" s="8"/>
      <c r="L322" s="8"/>
      <c r="M322" s="87"/>
      <c r="N322" s="7"/>
      <c r="O322" s="87"/>
      <c r="P322" s="7"/>
      <c r="Q322" s="87"/>
      <c r="R322" s="7"/>
      <c r="S322" s="87"/>
      <c r="T322" s="7"/>
      <c r="U322" s="8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row>
    <row r="323" spans="1:51" x14ac:dyDescent="0.2">
      <c r="A323" s="14"/>
      <c r="B323" s="14"/>
      <c r="C323" s="9"/>
      <c r="D323" s="2"/>
      <c r="E323" s="5"/>
      <c r="F323" s="13"/>
      <c r="G323" s="13"/>
      <c r="H323" s="13"/>
      <c r="I323" s="8"/>
      <c r="J323" s="66"/>
      <c r="K323" s="8"/>
      <c r="L323" s="8"/>
      <c r="M323" s="87"/>
      <c r="N323" s="7"/>
      <c r="O323" s="87"/>
      <c r="P323" s="7"/>
      <c r="Q323" s="87"/>
      <c r="R323" s="7"/>
      <c r="S323" s="87"/>
      <c r="T323" s="7"/>
      <c r="U323" s="8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row>
    <row r="324" spans="1:51" x14ac:dyDescent="0.2">
      <c r="A324" s="14"/>
      <c r="B324" s="14"/>
      <c r="C324" s="9"/>
      <c r="D324" s="2"/>
      <c r="E324" s="5"/>
      <c r="F324" s="13"/>
      <c r="G324" s="13"/>
      <c r="H324" s="13"/>
      <c r="I324" s="8"/>
      <c r="J324" s="66"/>
      <c r="K324" s="8"/>
      <c r="L324" s="8"/>
      <c r="M324" s="87"/>
      <c r="N324" s="7"/>
      <c r="O324" s="87"/>
      <c r="P324" s="7"/>
      <c r="Q324" s="87"/>
      <c r="R324" s="7"/>
      <c r="S324" s="87"/>
      <c r="T324" s="7"/>
      <c r="U324" s="8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row>
    <row r="325" spans="1:51" x14ac:dyDescent="0.2">
      <c r="A325" s="14"/>
      <c r="B325" s="14"/>
      <c r="C325" s="9"/>
      <c r="D325" s="2"/>
      <c r="E325" s="5"/>
      <c r="F325" s="13"/>
      <c r="G325" s="13"/>
      <c r="H325" s="13"/>
      <c r="I325" s="8"/>
      <c r="J325" s="66"/>
      <c r="K325" s="8"/>
      <c r="L325" s="8"/>
      <c r="M325" s="87"/>
      <c r="N325" s="7"/>
      <c r="O325" s="87"/>
      <c r="P325" s="7"/>
      <c r="Q325" s="87"/>
      <c r="R325" s="7"/>
      <c r="S325" s="87"/>
      <c r="T325" s="7"/>
      <c r="U325" s="8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row>
    <row r="326" spans="1:51" x14ac:dyDescent="0.2">
      <c r="A326" s="14"/>
      <c r="B326" s="14"/>
      <c r="C326" s="9"/>
      <c r="D326" s="2"/>
      <c r="E326" s="5"/>
      <c r="F326" s="13"/>
      <c r="G326" s="13"/>
      <c r="H326" s="13"/>
      <c r="I326" s="8"/>
      <c r="J326" s="66"/>
      <c r="K326" s="8"/>
      <c r="L326" s="8"/>
      <c r="M326" s="87"/>
      <c r="N326" s="7"/>
      <c r="O326" s="87"/>
      <c r="P326" s="7"/>
      <c r="Q326" s="87"/>
      <c r="R326" s="7"/>
      <c r="S326" s="87"/>
      <c r="T326" s="7"/>
      <c r="U326" s="8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row>
    <row r="327" spans="1:51" x14ac:dyDescent="0.2">
      <c r="A327" s="14"/>
      <c r="B327" s="14"/>
      <c r="C327" s="9"/>
      <c r="D327" s="2"/>
      <c r="E327" s="5"/>
      <c r="F327" s="13"/>
      <c r="G327" s="13"/>
      <c r="H327" s="13"/>
      <c r="I327" s="8"/>
      <c r="J327" s="66"/>
      <c r="K327" s="8"/>
      <c r="L327" s="8"/>
      <c r="M327" s="87"/>
      <c r="N327" s="7"/>
      <c r="O327" s="87"/>
      <c r="P327" s="7"/>
      <c r="Q327" s="87"/>
      <c r="R327" s="7"/>
      <c r="S327" s="87"/>
      <c r="T327" s="7"/>
      <c r="U327" s="8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row>
    <row r="328" spans="1:51" x14ac:dyDescent="0.2">
      <c r="A328" s="14"/>
      <c r="B328" s="14"/>
      <c r="C328" s="9"/>
      <c r="D328" s="2"/>
      <c r="E328" s="5"/>
      <c r="F328" s="13"/>
      <c r="G328" s="13"/>
      <c r="H328" s="13"/>
      <c r="I328" s="8"/>
      <c r="J328" s="66"/>
      <c r="K328" s="8"/>
      <c r="L328" s="8"/>
    </row>
    <row r="329" spans="1:51" x14ac:dyDescent="0.2">
      <c r="A329" s="14"/>
      <c r="B329" s="14"/>
      <c r="C329" s="9"/>
      <c r="D329" s="2"/>
      <c r="E329" s="5"/>
      <c r="F329" s="13"/>
      <c r="G329" s="13"/>
      <c r="H329" s="13"/>
      <c r="I329" s="8"/>
      <c r="J329" s="66"/>
      <c r="K329" s="8"/>
      <c r="L329" s="8"/>
    </row>
    <row r="330" spans="1:51" x14ac:dyDescent="0.2">
      <c r="A330" s="14"/>
      <c r="B330" s="14"/>
      <c r="C330" s="9"/>
      <c r="D330" s="2"/>
      <c r="E330" s="5"/>
      <c r="F330" s="13"/>
      <c r="G330" s="13"/>
      <c r="H330" s="13"/>
      <c r="I330" s="8"/>
      <c r="J330" s="66"/>
      <c r="K330" s="8"/>
      <c r="L330" s="8"/>
    </row>
    <row r="331" spans="1:51" x14ac:dyDescent="0.2">
      <c r="A331" s="14"/>
      <c r="B331" s="14"/>
      <c r="C331" s="9"/>
      <c r="D331" s="2"/>
      <c r="E331" s="5"/>
      <c r="F331" s="13"/>
      <c r="G331" s="13"/>
      <c r="H331" s="13"/>
      <c r="I331" s="8"/>
      <c r="J331" s="66"/>
      <c r="K331" s="8"/>
      <c r="L331" s="8"/>
      <c r="M331" s="87"/>
      <c r="N331" s="7"/>
      <c r="O331" s="87"/>
      <c r="P331" s="7"/>
      <c r="Q331" s="87"/>
      <c r="R331" s="7"/>
      <c r="S331" s="87"/>
      <c r="T331" s="7"/>
      <c r="U331" s="8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row>
    <row r="332" spans="1:51" x14ac:dyDescent="0.2">
      <c r="A332" s="14"/>
      <c r="B332" s="14"/>
      <c r="C332" s="9"/>
      <c r="D332" s="2"/>
      <c r="E332" s="5"/>
      <c r="F332" s="13"/>
      <c r="G332" s="13"/>
      <c r="H332" s="13"/>
      <c r="I332" s="8"/>
      <c r="J332" s="66"/>
      <c r="K332" s="8"/>
      <c r="L332" s="8"/>
      <c r="M332" s="87"/>
      <c r="N332" s="7"/>
      <c r="O332" s="87"/>
      <c r="P332" s="7"/>
      <c r="Q332" s="87"/>
      <c r="R332" s="7"/>
      <c r="S332" s="87"/>
      <c r="T332" s="7"/>
      <c r="U332" s="8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row>
    <row r="333" spans="1:51" x14ac:dyDescent="0.2">
      <c r="A333" s="14"/>
      <c r="B333" s="14"/>
      <c r="C333" s="9"/>
      <c r="D333" s="2"/>
      <c r="E333" s="5"/>
      <c r="F333" s="13"/>
      <c r="G333" s="13"/>
      <c r="H333" s="13"/>
      <c r="I333" s="8"/>
      <c r="J333" s="66"/>
      <c r="K333" s="8"/>
      <c r="L333" s="8"/>
      <c r="M333" s="87"/>
      <c r="N333" s="7"/>
      <c r="O333" s="87"/>
      <c r="P333" s="7"/>
      <c r="Q333" s="87"/>
      <c r="R333" s="7"/>
      <c r="S333" s="87"/>
      <c r="T333" s="7"/>
      <c r="U333" s="8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row>
    <row r="334" spans="1:51" x14ac:dyDescent="0.2">
      <c r="A334" s="14"/>
      <c r="B334" s="14"/>
      <c r="C334" s="9"/>
      <c r="D334" s="2"/>
      <c r="E334" s="5"/>
      <c r="F334" s="13"/>
      <c r="G334" s="13"/>
      <c r="H334" s="13"/>
      <c r="I334" s="8"/>
      <c r="J334" s="66"/>
      <c r="K334" s="8"/>
      <c r="L334" s="8"/>
      <c r="M334" s="87"/>
      <c r="N334" s="7"/>
      <c r="O334" s="87"/>
      <c r="P334" s="7"/>
      <c r="Q334" s="87"/>
      <c r="R334" s="7"/>
      <c r="S334" s="87"/>
      <c r="T334" s="7"/>
      <c r="U334" s="8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row>
    <row r="335" spans="1:51" x14ac:dyDescent="0.2">
      <c r="A335" s="14"/>
      <c r="B335" s="14"/>
      <c r="C335" s="9"/>
      <c r="D335" s="2"/>
      <c r="E335" s="5"/>
      <c r="F335" s="13"/>
      <c r="G335" s="13"/>
      <c r="H335" s="13"/>
      <c r="I335" s="8"/>
      <c r="J335" s="66"/>
      <c r="K335" s="8"/>
      <c r="L335" s="8"/>
      <c r="M335" s="87"/>
      <c r="N335" s="7"/>
      <c r="O335" s="87"/>
      <c r="P335" s="7"/>
      <c r="Q335" s="87"/>
      <c r="R335" s="7"/>
      <c r="S335" s="87"/>
      <c r="T335" s="7"/>
      <c r="U335" s="8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row>
    <row r="336" spans="1:51" x14ac:dyDescent="0.2">
      <c r="A336" s="14"/>
      <c r="B336" s="14"/>
      <c r="C336" s="9"/>
      <c r="D336" s="2"/>
      <c r="E336" s="5"/>
      <c r="F336" s="13"/>
      <c r="G336" s="13"/>
      <c r="H336" s="13"/>
      <c r="I336" s="8"/>
      <c r="J336" s="66"/>
      <c r="K336" s="8"/>
      <c r="L336" s="8"/>
      <c r="M336" s="87"/>
      <c r="N336" s="7"/>
      <c r="O336" s="87"/>
      <c r="P336" s="7"/>
      <c r="Q336" s="87"/>
      <c r="R336" s="7"/>
      <c r="S336" s="87"/>
      <c r="T336" s="7"/>
      <c r="U336" s="8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row>
    <row r="337" spans="1:51" x14ac:dyDescent="0.2">
      <c r="A337" s="14"/>
      <c r="B337" s="14"/>
      <c r="C337" s="9"/>
      <c r="D337" s="2"/>
      <c r="E337" s="5"/>
      <c r="F337" s="13"/>
      <c r="G337" s="13"/>
      <c r="H337" s="13"/>
      <c r="I337" s="8"/>
      <c r="J337" s="66"/>
      <c r="K337" s="8"/>
      <c r="L337" s="8"/>
      <c r="M337" s="87"/>
      <c r="N337" s="7"/>
      <c r="O337" s="87"/>
      <c r="P337" s="7"/>
      <c r="Q337" s="87"/>
      <c r="R337" s="7"/>
      <c r="S337" s="87"/>
      <c r="T337" s="7"/>
      <c r="U337" s="8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row>
    <row r="338" spans="1:51" x14ac:dyDescent="0.2">
      <c r="A338" s="14"/>
      <c r="B338" s="14"/>
      <c r="C338" s="9"/>
      <c r="D338" s="2"/>
      <c r="E338" s="5"/>
      <c r="F338" s="13"/>
      <c r="G338" s="13"/>
      <c r="H338" s="13"/>
      <c r="I338" s="8"/>
      <c r="J338" s="66"/>
      <c r="K338" s="8"/>
      <c r="L338" s="8"/>
      <c r="M338" s="87"/>
      <c r="N338" s="7"/>
      <c r="O338" s="87"/>
      <c r="P338" s="7"/>
      <c r="Q338" s="87"/>
      <c r="R338" s="7"/>
      <c r="S338" s="87"/>
      <c r="T338" s="7"/>
      <c r="U338" s="8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row>
    <row r="339" spans="1:51" x14ac:dyDescent="0.2">
      <c r="A339" s="14"/>
      <c r="B339" s="14"/>
      <c r="C339" s="9"/>
      <c r="D339" s="2"/>
      <c r="E339" s="5"/>
      <c r="F339" s="13"/>
      <c r="G339" s="13"/>
      <c r="H339" s="13"/>
      <c r="I339" s="8"/>
      <c r="J339" s="66"/>
      <c r="K339" s="8"/>
      <c r="L339" s="8"/>
      <c r="M339" s="87"/>
      <c r="N339" s="7"/>
      <c r="O339" s="87"/>
      <c r="P339" s="7"/>
      <c r="Q339" s="87"/>
      <c r="R339" s="7"/>
      <c r="S339" s="87"/>
      <c r="T339" s="7"/>
      <c r="U339" s="8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row>
    <row r="340" spans="1:51" x14ac:dyDescent="0.2">
      <c r="A340" s="14"/>
      <c r="B340" s="14"/>
      <c r="C340" s="9"/>
      <c r="D340" s="2"/>
      <c r="E340" s="5"/>
      <c r="F340" s="13"/>
      <c r="G340" s="13"/>
      <c r="H340" s="13"/>
      <c r="I340" s="8"/>
      <c r="J340" s="66"/>
      <c r="K340" s="8"/>
      <c r="L340" s="8"/>
      <c r="M340" s="87"/>
      <c r="N340" s="7"/>
      <c r="O340" s="87"/>
      <c r="P340" s="7"/>
      <c r="Q340" s="87"/>
      <c r="R340" s="7"/>
      <c r="S340" s="87"/>
      <c r="T340" s="7"/>
      <c r="U340" s="8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row>
    <row r="341" spans="1:51" x14ac:dyDescent="0.2">
      <c r="A341" s="14"/>
      <c r="B341" s="14"/>
      <c r="C341" s="9"/>
      <c r="D341" s="2"/>
      <c r="E341" s="5"/>
      <c r="F341" s="13"/>
      <c r="G341" s="13"/>
      <c r="H341" s="13"/>
      <c r="I341" s="8"/>
      <c r="J341" s="66"/>
      <c r="K341" s="8"/>
      <c r="L341" s="8"/>
      <c r="M341" s="87"/>
      <c r="N341" s="7"/>
      <c r="O341" s="87"/>
      <c r="P341" s="7"/>
      <c r="Q341" s="87"/>
      <c r="R341" s="7"/>
      <c r="S341" s="87"/>
      <c r="T341" s="7"/>
      <c r="U341" s="8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row>
    <row r="342" spans="1:51" x14ac:dyDescent="0.2">
      <c r="A342" s="14"/>
      <c r="B342" s="14"/>
      <c r="C342" s="9"/>
      <c r="D342" s="2"/>
      <c r="E342" s="5"/>
      <c r="F342" s="13"/>
      <c r="G342" s="13"/>
      <c r="H342" s="13"/>
      <c r="I342" s="8"/>
      <c r="J342" s="66"/>
      <c r="K342" s="8"/>
      <c r="L342" s="8"/>
      <c r="M342" s="87"/>
      <c r="N342" s="7"/>
      <c r="O342" s="87"/>
      <c r="P342" s="7"/>
      <c r="Q342" s="87"/>
      <c r="R342" s="7"/>
      <c r="S342" s="87"/>
      <c r="T342" s="7"/>
      <c r="U342" s="8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row>
    <row r="343" spans="1:51" x14ac:dyDescent="0.2">
      <c r="A343" s="14"/>
      <c r="B343" s="14"/>
      <c r="C343" s="9"/>
      <c r="D343" s="2"/>
      <c r="E343" s="5"/>
      <c r="F343" s="13"/>
      <c r="G343" s="13"/>
      <c r="H343" s="13"/>
      <c r="I343" s="8"/>
      <c r="J343" s="66"/>
      <c r="K343" s="8"/>
      <c r="L343" s="8"/>
      <c r="M343" s="87"/>
      <c r="N343" s="7"/>
      <c r="O343" s="87"/>
      <c r="P343" s="7"/>
      <c r="Q343" s="87"/>
      <c r="R343" s="7"/>
      <c r="S343" s="87"/>
      <c r="T343" s="7"/>
      <c r="U343" s="8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row>
    <row r="344" spans="1:51" x14ac:dyDescent="0.2">
      <c r="A344" s="14"/>
      <c r="B344" s="14"/>
      <c r="C344" s="9"/>
      <c r="D344" s="2"/>
      <c r="E344" s="5"/>
      <c r="F344" s="13"/>
      <c r="G344" s="13"/>
      <c r="H344" s="13"/>
      <c r="I344" s="8"/>
      <c r="J344" s="66"/>
      <c r="K344" s="8"/>
      <c r="L344" s="8"/>
      <c r="M344" s="87"/>
      <c r="N344" s="7"/>
      <c r="O344" s="87"/>
      <c r="P344" s="7"/>
      <c r="Q344" s="87"/>
      <c r="R344" s="7"/>
      <c r="S344" s="87"/>
      <c r="T344" s="7"/>
      <c r="U344" s="8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row>
    <row r="345" spans="1:51" x14ac:dyDescent="0.2">
      <c r="A345" s="14"/>
      <c r="B345" s="14"/>
      <c r="C345" s="9"/>
      <c r="D345" s="2"/>
      <c r="E345" s="5"/>
      <c r="F345" s="13"/>
      <c r="G345" s="13"/>
      <c r="H345" s="13"/>
      <c r="I345" s="8"/>
      <c r="J345" s="66"/>
      <c r="K345" s="8"/>
      <c r="L345" s="8"/>
      <c r="M345" s="87"/>
      <c r="N345" s="7"/>
      <c r="O345" s="87"/>
      <c r="P345" s="7"/>
      <c r="Q345" s="87"/>
      <c r="R345" s="7"/>
      <c r="S345" s="87"/>
      <c r="T345" s="7"/>
      <c r="U345" s="8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row>
    <row r="346" spans="1:51" x14ac:dyDescent="0.2">
      <c r="A346" s="14"/>
      <c r="B346" s="14"/>
      <c r="C346" s="9"/>
      <c r="D346" s="2"/>
      <c r="E346" s="5"/>
      <c r="F346" s="13"/>
      <c r="G346" s="13"/>
      <c r="H346" s="13"/>
      <c r="I346" s="8"/>
      <c r="J346" s="66"/>
      <c r="K346" s="8"/>
      <c r="L346" s="8"/>
      <c r="M346" s="87"/>
      <c r="N346" s="7"/>
      <c r="O346" s="87"/>
      <c r="P346" s="7"/>
      <c r="Q346" s="87"/>
      <c r="R346" s="7"/>
      <c r="S346" s="87"/>
      <c r="T346" s="7"/>
      <c r="U346" s="8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row>
    <row r="347" spans="1:51" x14ac:dyDescent="0.2">
      <c r="A347" s="14"/>
      <c r="B347" s="14"/>
      <c r="C347" s="9"/>
      <c r="D347" s="2"/>
      <c r="E347" s="5"/>
      <c r="F347" s="13"/>
      <c r="G347" s="13"/>
      <c r="H347" s="13"/>
      <c r="I347" s="8"/>
      <c r="J347" s="66"/>
      <c r="K347" s="8"/>
      <c r="L347" s="8"/>
      <c r="M347" s="87"/>
      <c r="N347" s="7"/>
      <c r="O347" s="87"/>
      <c r="P347" s="7"/>
      <c r="Q347" s="87"/>
      <c r="R347" s="7"/>
      <c r="S347" s="87"/>
      <c r="T347" s="7"/>
      <c r="U347" s="8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row>
    <row r="348" spans="1:51" x14ac:dyDescent="0.2">
      <c r="A348" s="14"/>
      <c r="B348" s="14"/>
      <c r="C348" s="9"/>
      <c r="D348" s="2"/>
      <c r="E348" s="5"/>
      <c r="F348" s="13"/>
      <c r="G348" s="13"/>
      <c r="H348" s="13"/>
      <c r="I348" s="8"/>
      <c r="J348" s="66"/>
      <c r="K348" s="8"/>
      <c r="L348" s="8"/>
      <c r="M348" s="87"/>
      <c r="N348" s="7"/>
      <c r="O348" s="87"/>
      <c r="P348" s="7"/>
      <c r="Q348" s="87"/>
      <c r="R348" s="7"/>
      <c r="S348" s="87"/>
      <c r="T348" s="7"/>
      <c r="U348" s="8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row>
    <row r="349" spans="1:51" x14ac:dyDescent="0.2">
      <c r="A349" s="14"/>
      <c r="B349" s="14"/>
      <c r="C349" s="9"/>
      <c r="D349" s="2"/>
      <c r="E349" s="5"/>
      <c r="F349" s="13"/>
      <c r="G349" s="13"/>
      <c r="H349" s="13"/>
      <c r="I349" s="8"/>
      <c r="J349" s="66"/>
      <c r="K349" s="8"/>
      <c r="L349" s="8"/>
      <c r="M349" s="87"/>
      <c r="N349" s="7"/>
      <c r="O349" s="87"/>
      <c r="P349" s="7"/>
      <c r="Q349" s="87"/>
      <c r="R349" s="7"/>
      <c r="S349" s="87"/>
      <c r="T349" s="7"/>
      <c r="U349" s="8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row>
    <row r="350" spans="1:51" x14ac:dyDescent="0.2">
      <c r="A350" s="14"/>
      <c r="B350" s="14"/>
      <c r="C350" s="9"/>
      <c r="D350" s="2"/>
      <c r="E350" s="5"/>
      <c r="F350" s="13"/>
      <c r="G350" s="13"/>
      <c r="H350" s="13"/>
      <c r="I350" s="8"/>
      <c r="J350" s="66"/>
      <c r="K350" s="8"/>
      <c r="L350" s="8"/>
      <c r="M350" s="87"/>
      <c r="N350" s="7"/>
      <c r="O350" s="87"/>
      <c r="P350" s="7"/>
      <c r="Q350" s="87"/>
      <c r="R350" s="7"/>
      <c r="S350" s="87"/>
      <c r="T350" s="7"/>
      <c r="U350" s="8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row>
    <row r="351" spans="1:51" x14ac:dyDescent="0.2">
      <c r="A351" s="14"/>
      <c r="B351" s="14"/>
      <c r="C351" s="9"/>
      <c r="D351" s="2"/>
      <c r="E351" s="5"/>
      <c r="F351" s="13"/>
      <c r="G351" s="13"/>
      <c r="H351" s="13"/>
      <c r="I351" s="8"/>
      <c r="J351" s="66"/>
      <c r="K351" s="8"/>
      <c r="L351" s="8"/>
      <c r="M351" s="87"/>
      <c r="N351" s="7"/>
      <c r="O351" s="87"/>
      <c r="P351" s="7"/>
      <c r="Q351" s="87"/>
      <c r="R351" s="7"/>
      <c r="S351" s="87"/>
      <c r="T351" s="7"/>
      <c r="U351" s="8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row>
    <row r="352" spans="1:51" x14ac:dyDescent="0.2">
      <c r="A352" s="14"/>
      <c r="B352" s="14"/>
      <c r="C352" s="9"/>
      <c r="D352" s="2"/>
      <c r="E352" s="5"/>
      <c r="F352" s="13"/>
      <c r="G352" s="13"/>
      <c r="H352" s="13"/>
      <c r="I352" s="8"/>
      <c r="J352" s="66"/>
      <c r="K352" s="8"/>
      <c r="L352" s="8"/>
      <c r="M352" s="87"/>
      <c r="N352" s="7"/>
      <c r="O352" s="87"/>
      <c r="P352" s="7"/>
      <c r="Q352" s="87"/>
      <c r="R352" s="7"/>
      <c r="S352" s="87"/>
      <c r="T352" s="7"/>
      <c r="U352" s="8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row>
    <row r="353" spans="1:51" x14ac:dyDescent="0.2">
      <c r="A353" s="14"/>
      <c r="B353" s="14"/>
      <c r="C353" s="9"/>
      <c r="D353" s="2"/>
      <c r="E353" s="5"/>
      <c r="F353" s="13"/>
      <c r="G353" s="13"/>
      <c r="H353" s="13"/>
      <c r="I353" s="8"/>
      <c r="J353" s="66"/>
      <c r="K353" s="8"/>
      <c r="L353" s="8"/>
      <c r="M353" s="87"/>
      <c r="N353" s="7"/>
      <c r="O353" s="87"/>
      <c r="P353" s="7"/>
      <c r="Q353" s="87"/>
      <c r="R353" s="7"/>
      <c r="S353" s="87"/>
      <c r="T353" s="7"/>
      <c r="U353" s="8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row>
    <row r="354" spans="1:51" x14ac:dyDescent="0.2">
      <c r="A354" s="14"/>
      <c r="B354" s="14"/>
      <c r="C354" s="9"/>
      <c r="D354" s="2"/>
      <c r="E354" s="5"/>
      <c r="F354" s="13"/>
      <c r="G354" s="13"/>
      <c r="H354" s="13"/>
      <c r="I354" s="8"/>
      <c r="J354" s="66"/>
      <c r="K354" s="8"/>
      <c r="L354" s="8"/>
      <c r="M354" s="87"/>
      <c r="N354" s="7"/>
      <c r="O354" s="87"/>
      <c r="P354" s="7"/>
      <c r="Q354" s="87"/>
      <c r="R354" s="7"/>
      <c r="S354" s="87"/>
      <c r="T354" s="7"/>
      <c r="U354" s="8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row>
    <row r="355" spans="1:51" x14ac:dyDescent="0.2">
      <c r="A355" s="14"/>
      <c r="B355" s="14"/>
      <c r="C355" s="9"/>
      <c r="D355" s="2"/>
      <c r="E355" s="5"/>
      <c r="F355" s="13"/>
      <c r="G355" s="13"/>
      <c r="H355" s="13"/>
      <c r="I355" s="8"/>
      <c r="J355" s="66"/>
      <c r="K355" s="8"/>
      <c r="L355" s="8"/>
      <c r="M355" s="87"/>
      <c r="N355" s="7"/>
      <c r="O355" s="87"/>
      <c r="P355" s="7"/>
      <c r="Q355" s="87"/>
      <c r="R355" s="7"/>
      <c r="S355" s="87"/>
      <c r="T355" s="7"/>
      <c r="U355" s="8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row>
    <row r="356" spans="1:51" x14ac:dyDescent="0.2">
      <c r="A356" s="14"/>
      <c r="B356" s="14"/>
      <c r="C356" s="9"/>
      <c r="D356" s="2"/>
      <c r="E356" s="5"/>
      <c r="F356" s="13"/>
      <c r="G356" s="13"/>
      <c r="H356" s="13"/>
      <c r="I356" s="8"/>
      <c r="J356" s="66"/>
      <c r="K356" s="8"/>
      <c r="L356" s="8"/>
      <c r="M356" s="87"/>
      <c r="N356" s="7"/>
      <c r="O356" s="87"/>
      <c r="P356" s="7"/>
      <c r="Q356" s="87"/>
      <c r="R356" s="7"/>
      <c r="S356" s="87"/>
      <c r="T356" s="7"/>
      <c r="U356" s="8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row>
    <row r="357" spans="1:51" x14ac:dyDescent="0.2">
      <c r="A357" s="14"/>
      <c r="B357" s="14"/>
      <c r="C357" s="9"/>
      <c r="D357" s="2"/>
      <c r="E357" s="5"/>
      <c r="F357" s="13"/>
      <c r="G357" s="13"/>
      <c r="H357" s="13"/>
      <c r="I357" s="8"/>
      <c r="J357" s="66"/>
      <c r="K357" s="8"/>
      <c r="L357" s="8"/>
      <c r="M357" s="87"/>
      <c r="N357" s="7"/>
      <c r="O357" s="87"/>
      <c r="P357" s="7"/>
      <c r="Q357" s="87"/>
      <c r="R357" s="7"/>
      <c r="S357" s="87"/>
      <c r="T357" s="7"/>
      <c r="U357" s="8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row>
    <row r="358" spans="1:51" x14ac:dyDescent="0.2">
      <c r="A358" s="14"/>
      <c r="B358" s="14"/>
      <c r="C358" s="9"/>
      <c r="D358" s="2"/>
      <c r="E358" s="5"/>
      <c r="F358" s="13"/>
      <c r="G358" s="13"/>
      <c r="H358" s="13"/>
      <c r="I358" s="8"/>
      <c r="J358" s="66"/>
      <c r="K358" s="8"/>
      <c r="L358" s="8"/>
      <c r="M358" s="87"/>
      <c r="N358" s="7"/>
      <c r="O358" s="87"/>
      <c r="P358" s="7"/>
      <c r="Q358" s="87"/>
      <c r="R358" s="7"/>
      <c r="S358" s="87"/>
      <c r="T358" s="7"/>
      <c r="U358" s="8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row>
    <row r="359" spans="1:51" x14ac:dyDescent="0.2">
      <c r="A359" s="14"/>
      <c r="B359" s="14"/>
      <c r="C359" s="9"/>
      <c r="D359" s="2"/>
      <c r="E359" s="5"/>
      <c r="F359" s="13"/>
      <c r="G359" s="13"/>
      <c r="H359" s="13"/>
      <c r="I359" s="8"/>
      <c r="J359" s="66"/>
      <c r="K359" s="8"/>
      <c r="L359" s="8"/>
      <c r="M359" s="87"/>
      <c r="N359" s="7"/>
      <c r="O359" s="87"/>
      <c r="P359" s="7"/>
      <c r="Q359" s="87"/>
      <c r="R359" s="7"/>
      <c r="S359" s="87"/>
      <c r="T359" s="7"/>
      <c r="U359" s="8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row>
    <row r="360" spans="1:51" x14ac:dyDescent="0.2">
      <c r="A360" s="14"/>
      <c r="B360" s="14"/>
      <c r="C360" s="9"/>
      <c r="D360" s="2"/>
      <c r="E360" s="5"/>
      <c r="F360" s="13"/>
      <c r="G360" s="13"/>
      <c r="H360" s="13"/>
      <c r="I360" s="8"/>
      <c r="J360" s="66"/>
      <c r="K360" s="8"/>
      <c r="L360" s="8"/>
      <c r="M360" s="87"/>
      <c r="N360" s="7"/>
      <c r="O360" s="87"/>
      <c r="P360" s="7"/>
      <c r="Q360" s="87"/>
      <c r="R360" s="7"/>
      <c r="S360" s="87"/>
      <c r="T360" s="7"/>
      <c r="U360" s="8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row>
    <row r="361" spans="1:51" x14ac:dyDescent="0.2">
      <c r="A361" s="14"/>
      <c r="B361" s="14"/>
      <c r="C361" s="9"/>
      <c r="D361" s="2"/>
      <c r="E361" s="5"/>
      <c r="F361" s="13"/>
      <c r="G361" s="13"/>
      <c r="H361" s="13"/>
      <c r="I361" s="8"/>
      <c r="J361" s="66"/>
      <c r="K361" s="8"/>
      <c r="L361" s="8"/>
      <c r="M361" s="87"/>
      <c r="N361" s="7"/>
      <c r="O361" s="87"/>
      <c r="P361" s="7"/>
      <c r="Q361" s="87"/>
      <c r="R361" s="7"/>
      <c r="S361" s="87"/>
      <c r="T361" s="7"/>
      <c r="U361" s="8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row>
    <row r="362" spans="1:51" x14ac:dyDescent="0.2">
      <c r="A362" s="14"/>
      <c r="B362" s="14"/>
      <c r="C362" s="9"/>
      <c r="D362" s="2"/>
      <c r="E362" s="5"/>
      <c r="F362" s="13"/>
      <c r="G362" s="13"/>
      <c r="H362" s="13"/>
      <c r="I362" s="8"/>
      <c r="J362" s="66"/>
      <c r="K362" s="8"/>
      <c r="L362" s="8"/>
      <c r="M362" s="87"/>
      <c r="N362" s="7"/>
      <c r="O362" s="87"/>
      <c r="P362" s="7"/>
      <c r="Q362" s="87"/>
      <c r="R362" s="7"/>
      <c r="S362" s="87"/>
      <c r="T362" s="7"/>
      <c r="U362" s="8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row>
    <row r="363" spans="1:51" x14ac:dyDescent="0.2">
      <c r="A363" s="14"/>
      <c r="B363" s="14"/>
      <c r="C363" s="9"/>
      <c r="D363" s="2"/>
      <c r="E363" s="5"/>
      <c r="F363" s="13"/>
      <c r="G363" s="13"/>
      <c r="H363" s="13"/>
      <c r="I363" s="8"/>
      <c r="J363" s="66"/>
      <c r="K363" s="8"/>
      <c r="L363" s="8"/>
      <c r="M363" s="87"/>
      <c r="N363" s="7"/>
      <c r="O363" s="87"/>
      <c r="P363" s="7"/>
      <c r="Q363" s="87"/>
      <c r="R363" s="7"/>
      <c r="S363" s="87"/>
      <c r="T363" s="7"/>
      <c r="U363" s="8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row>
    <row r="364" spans="1:51" x14ac:dyDescent="0.2">
      <c r="A364" s="14"/>
      <c r="B364" s="14"/>
      <c r="C364" s="9"/>
      <c r="D364" s="2"/>
      <c r="E364" s="5"/>
      <c r="F364" s="13"/>
      <c r="G364" s="13"/>
      <c r="H364" s="13"/>
      <c r="I364" s="8"/>
      <c r="J364" s="66"/>
      <c r="K364" s="8"/>
      <c r="L364" s="8"/>
      <c r="M364" s="87"/>
      <c r="N364" s="7"/>
      <c r="O364" s="87"/>
      <c r="P364" s="7"/>
      <c r="Q364" s="87"/>
      <c r="R364" s="7"/>
      <c r="S364" s="87"/>
      <c r="T364" s="7"/>
      <c r="U364" s="8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row>
    <row r="365" spans="1:51" x14ac:dyDescent="0.2">
      <c r="A365" s="14"/>
      <c r="B365" s="14"/>
      <c r="C365" s="9"/>
      <c r="D365" s="2"/>
      <c r="E365" s="5"/>
      <c r="F365" s="13"/>
      <c r="G365" s="13"/>
      <c r="H365" s="13"/>
      <c r="I365" s="8"/>
      <c r="J365" s="66"/>
      <c r="K365" s="8"/>
      <c r="L365" s="8"/>
      <c r="M365" s="87"/>
      <c r="N365" s="7"/>
      <c r="O365" s="87"/>
      <c r="P365" s="7"/>
      <c r="Q365" s="87"/>
      <c r="R365" s="7"/>
      <c r="S365" s="87"/>
      <c r="T365" s="7"/>
      <c r="U365" s="8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row>
    <row r="366" spans="1:51" x14ac:dyDescent="0.2">
      <c r="A366" s="14"/>
      <c r="B366" s="14"/>
      <c r="C366" s="9"/>
      <c r="D366" s="2"/>
      <c r="E366" s="5"/>
      <c r="F366" s="13"/>
      <c r="G366" s="13"/>
      <c r="H366" s="13"/>
      <c r="I366" s="8"/>
      <c r="J366" s="66"/>
      <c r="K366" s="8"/>
      <c r="L366" s="8"/>
      <c r="M366" s="87"/>
      <c r="N366" s="7"/>
      <c r="O366" s="87"/>
      <c r="P366" s="7"/>
      <c r="Q366" s="87"/>
      <c r="R366" s="7"/>
      <c r="S366" s="87"/>
      <c r="T366" s="7"/>
      <c r="U366" s="8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row>
    <row r="367" spans="1:51" x14ac:dyDescent="0.2">
      <c r="A367" s="14"/>
      <c r="B367" s="14"/>
      <c r="C367" s="9"/>
      <c r="D367" s="2"/>
      <c r="E367" s="5"/>
      <c r="F367" s="13"/>
      <c r="G367" s="13"/>
      <c r="H367" s="13"/>
      <c r="I367" s="8"/>
      <c r="J367" s="66"/>
      <c r="K367" s="8"/>
      <c r="L367" s="8"/>
      <c r="M367" s="87"/>
      <c r="N367" s="7"/>
      <c r="O367" s="87"/>
      <c r="P367" s="7"/>
      <c r="Q367" s="87"/>
      <c r="R367" s="7"/>
      <c r="S367" s="87"/>
      <c r="T367" s="7"/>
      <c r="U367" s="8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row>
    <row r="368" spans="1:51" x14ac:dyDescent="0.2">
      <c r="A368" s="14"/>
      <c r="B368" s="14"/>
      <c r="C368" s="9"/>
      <c r="D368" s="2"/>
      <c r="E368" s="5"/>
      <c r="F368" s="13"/>
      <c r="G368" s="13"/>
      <c r="H368" s="13"/>
      <c r="I368" s="8"/>
      <c r="J368" s="66"/>
      <c r="K368" s="8"/>
      <c r="L368" s="8"/>
      <c r="M368" s="87"/>
      <c r="N368" s="7"/>
      <c r="O368" s="87"/>
      <c r="P368" s="7"/>
      <c r="Q368" s="87"/>
      <c r="R368" s="7"/>
      <c r="S368" s="87"/>
      <c r="T368" s="7"/>
      <c r="U368" s="8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row>
    <row r="369" spans="1:51" x14ac:dyDescent="0.2">
      <c r="A369" s="14"/>
      <c r="B369" s="14"/>
      <c r="C369" s="9"/>
      <c r="D369" s="2"/>
      <c r="E369" s="5"/>
      <c r="F369" s="13"/>
      <c r="G369" s="13"/>
      <c r="H369" s="13"/>
      <c r="I369" s="8"/>
      <c r="J369" s="66"/>
      <c r="K369" s="8"/>
      <c r="L369" s="8"/>
      <c r="M369" s="87"/>
      <c r="N369" s="7"/>
      <c r="O369" s="87"/>
      <c r="P369" s="7"/>
      <c r="Q369" s="87"/>
      <c r="R369" s="7"/>
      <c r="S369" s="87"/>
      <c r="T369" s="7"/>
      <c r="U369" s="8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row>
    <row r="370" spans="1:51" x14ac:dyDescent="0.2">
      <c r="A370" s="14"/>
      <c r="B370" s="14"/>
      <c r="C370" s="9"/>
      <c r="D370" s="2"/>
      <c r="E370" s="5"/>
      <c r="F370" s="13"/>
      <c r="G370" s="13"/>
      <c r="H370" s="13"/>
      <c r="I370" s="8"/>
      <c r="J370" s="66"/>
      <c r="K370" s="8"/>
      <c r="L370" s="8"/>
      <c r="M370" s="87"/>
      <c r="N370" s="7"/>
      <c r="O370" s="87"/>
      <c r="P370" s="7"/>
      <c r="Q370" s="87"/>
      <c r="R370" s="7"/>
      <c r="S370" s="87"/>
      <c r="T370" s="7"/>
      <c r="U370" s="8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row>
    <row r="371" spans="1:51" x14ac:dyDescent="0.2">
      <c r="A371" s="14"/>
      <c r="B371" s="14"/>
      <c r="C371" s="9"/>
      <c r="D371" s="2"/>
      <c r="E371" s="5"/>
      <c r="F371" s="13"/>
      <c r="G371" s="13"/>
      <c r="H371" s="13"/>
      <c r="I371" s="8"/>
      <c r="J371" s="66"/>
      <c r="K371" s="8"/>
      <c r="L371" s="8"/>
      <c r="M371" s="87"/>
      <c r="N371" s="7"/>
      <c r="O371" s="87"/>
      <c r="P371" s="7"/>
      <c r="Q371" s="87"/>
      <c r="R371" s="7"/>
      <c r="S371" s="87"/>
      <c r="T371" s="7"/>
      <c r="U371" s="8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row>
    <row r="372" spans="1:51" x14ac:dyDescent="0.2">
      <c r="A372" s="14"/>
      <c r="B372" s="14"/>
      <c r="C372" s="9"/>
      <c r="D372" s="2"/>
      <c r="E372" s="5"/>
      <c r="F372" s="13"/>
      <c r="G372" s="13"/>
      <c r="H372" s="13"/>
      <c r="I372" s="8"/>
      <c r="J372" s="66"/>
      <c r="K372" s="8"/>
      <c r="L372" s="8"/>
      <c r="M372" s="87"/>
      <c r="N372" s="7"/>
      <c r="O372" s="87"/>
      <c r="P372" s="7"/>
      <c r="Q372" s="87"/>
      <c r="R372" s="7"/>
      <c r="S372" s="87"/>
      <c r="T372" s="7"/>
      <c r="U372" s="8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row>
    <row r="373" spans="1:51" x14ac:dyDescent="0.2">
      <c r="A373" s="14"/>
      <c r="B373" s="14"/>
      <c r="C373" s="9"/>
      <c r="D373" s="2"/>
      <c r="E373" s="5"/>
      <c r="F373" s="13"/>
      <c r="G373" s="13"/>
      <c r="H373" s="13"/>
      <c r="I373" s="8"/>
      <c r="J373" s="66"/>
      <c r="K373" s="8"/>
      <c r="L373" s="8"/>
      <c r="M373" s="87"/>
      <c r="N373" s="7"/>
      <c r="O373" s="87"/>
      <c r="P373" s="7"/>
      <c r="Q373" s="87"/>
      <c r="R373" s="7"/>
      <c r="S373" s="87"/>
      <c r="T373" s="7"/>
      <c r="U373" s="8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row>
    <row r="374" spans="1:51" x14ac:dyDescent="0.2">
      <c r="A374" s="14"/>
      <c r="B374" s="14"/>
      <c r="C374" s="9"/>
      <c r="D374" s="2"/>
      <c r="E374" s="5"/>
      <c r="F374" s="13"/>
      <c r="G374" s="13"/>
      <c r="H374" s="13"/>
      <c r="I374" s="8"/>
      <c r="J374" s="66"/>
      <c r="K374" s="8"/>
      <c r="L374" s="8"/>
      <c r="M374" s="87"/>
      <c r="N374" s="7"/>
      <c r="O374" s="87"/>
      <c r="P374" s="7"/>
      <c r="Q374" s="87"/>
      <c r="R374" s="7"/>
      <c r="S374" s="87"/>
      <c r="T374" s="7"/>
      <c r="U374" s="8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row>
    <row r="384" spans="1:51" x14ac:dyDescent="0.2">
      <c r="A384" s="7"/>
      <c r="B384" s="7"/>
      <c r="C384" s="7"/>
      <c r="D384" s="7"/>
      <c r="E384" s="7"/>
      <c r="F384" s="7"/>
      <c r="G384" s="7"/>
      <c r="H384" s="7"/>
      <c r="I384" s="7"/>
      <c r="J384" s="87"/>
      <c r="K384" s="7"/>
      <c r="L384" s="7"/>
      <c r="M384" s="87"/>
      <c r="N384" s="7"/>
      <c r="O384" s="87"/>
      <c r="P384" s="7"/>
      <c r="Q384" s="87"/>
      <c r="R384" s="7"/>
      <c r="S384" s="87"/>
      <c r="T384" s="7"/>
      <c r="U384" s="8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row>
    <row r="385" spans="1:51" x14ac:dyDescent="0.2">
      <c r="A385" s="7"/>
      <c r="B385" s="7"/>
      <c r="C385" s="7"/>
      <c r="D385" s="7"/>
      <c r="E385" s="7"/>
      <c r="F385" s="7"/>
      <c r="G385" s="7"/>
      <c r="H385" s="7"/>
      <c r="I385" s="7"/>
      <c r="J385" s="87"/>
      <c r="K385" s="7"/>
      <c r="L385" s="7"/>
      <c r="M385" s="87"/>
      <c r="N385" s="7"/>
      <c r="O385" s="87"/>
      <c r="P385" s="7"/>
      <c r="Q385" s="87"/>
      <c r="R385" s="7"/>
      <c r="S385" s="87"/>
      <c r="T385" s="7"/>
      <c r="U385" s="8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row>
    <row r="386" spans="1:51" x14ac:dyDescent="0.2">
      <c r="A386" s="7"/>
      <c r="B386" s="7"/>
      <c r="C386" s="7"/>
      <c r="D386" s="7"/>
      <c r="E386" s="7"/>
      <c r="F386" s="7"/>
      <c r="G386" s="7"/>
      <c r="H386" s="7"/>
      <c r="I386" s="7"/>
      <c r="J386" s="87"/>
      <c r="K386" s="7"/>
      <c r="L386" s="7"/>
      <c r="M386" s="87"/>
      <c r="N386" s="7"/>
      <c r="O386" s="87"/>
      <c r="P386" s="7"/>
      <c r="Q386" s="87"/>
      <c r="R386" s="7"/>
      <c r="S386" s="87"/>
      <c r="T386" s="7"/>
      <c r="U386" s="8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row>
    <row r="387" spans="1:51" x14ac:dyDescent="0.2">
      <c r="A387" s="7"/>
      <c r="B387" s="7"/>
      <c r="C387" s="7"/>
      <c r="D387" s="7"/>
      <c r="E387" s="7"/>
      <c r="F387" s="7"/>
      <c r="G387" s="7"/>
      <c r="H387" s="7"/>
      <c r="I387" s="7"/>
      <c r="J387" s="87"/>
      <c r="K387" s="7"/>
      <c r="L387" s="7"/>
      <c r="M387" s="87"/>
      <c r="N387" s="7"/>
      <c r="O387" s="87"/>
      <c r="P387" s="7"/>
      <c r="Q387" s="87"/>
      <c r="R387" s="7"/>
      <c r="S387" s="87"/>
      <c r="T387" s="7"/>
      <c r="U387" s="8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row>
    <row r="388" spans="1:51" x14ac:dyDescent="0.2">
      <c r="A388" s="7"/>
      <c r="B388" s="7"/>
      <c r="C388" s="7"/>
      <c r="D388" s="7"/>
      <c r="E388" s="7"/>
      <c r="F388" s="7"/>
      <c r="G388" s="7"/>
      <c r="H388" s="7"/>
      <c r="I388" s="7"/>
      <c r="J388" s="87"/>
      <c r="K388" s="7"/>
      <c r="L388" s="7"/>
      <c r="M388" s="87"/>
      <c r="N388" s="7"/>
      <c r="O388" s="87"/>
      <c r="P388" s="7"/>
      <c r="Q388" s="87"/>
      <c r="R388" s="7"/>
      <c r="S388" s="87"/>
      <c r="T388" s="7"/>
      <c r="U388" s="8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row>
    <row r="389" spans="1:51" x14ac:dyDescent="0.2">
      <c r="A389" s="7"/>
      <c r="B389" s="7"/>
      <c r="C389" s="7"/>
      <c r="D389" s="7"/>
      <c r="E389" s="7"/>
      <c r="F389" s="7"/>
      <c r="G389" s="7"/>
      <c r="H389" s="7"/>
      <c r="I389" s="7"/>
      <c r="J389" s="87"/>
      <c r="K389" s="7"/>
      <c r="L389" s="7"/>
      <c r="M389" s="87"/>
      <c r="N389" s="7"/>
      <c r="O389" s="87"/>
      <c r="P389" s="7"/>
      <c r="Q389" s="87"/>
      <c r="R389" s="7"/>
      <c r="S389" s="87"/>
      <c r="T389" s="7"/>
      <c r="U389" s="8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row>
    <row r="390" spans="1:51" x14ac:dyDescent="0.2">
      <c r="A390" s="7"/>
      <c r="B390" s="7"/>
      <c r="C390" s="7"/>
      <c r="D390" s="7"/>
      <c r="E390" s="7"/>
      <c r="F390" s="7"/>
      <c r="G390" s="7"/>
      <c r="H390" s="7"/>
      <c r="I390" s="7"/>
      <c r="J390" s="87"/>
      <c r="K390" s="7"/>
      <c r="L390" s="7"/>
      <c r="M390" s="87"/>
      <c r="N390" s="7"/>
      <c r="O390" s="87"/>
      <c r="P390" s="7"/>
      <c r="Q390" s="87"/>
      <c r="R390" s="7"/>
      <c r="S390" s="87"/>
      <c r="T390" s="7"/>
      <c r="U390" s="8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row>
    <row r="391" spans="1:51" x14ac:dyDescent="0.2">
      <c r="A391" s="7"/>
      <c r="B391" s="7"/>
      <c r="C391" s="7"/>
      <c r="D391" s="7"/>
      <c r="E391" s="7"/>
      <c r="F391" s="7"/>
      <c r="G391" s="7"/>
      <c r="H391" s="7"/>
      <c r="I391" s="7"/>
      <c r="J391" s="87"/>
      <c r="K391" s="7"/>
      <c r="L391" s="7"/>
      <c r="M391" s="87"/>
      <c r="N391" s="7"/>
      <c r="O391" s="87"/>
      <c r="P391" s="7"/>
      <c r="Q391" s="87"/>
      <c r="R391" s="7"/>
      <c r="S391" s="87"/>
      <c r="T391" s="7"/>
      <c r="U391" s="8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row>
    <row r="392" spans="1:51" x14ac:dyDescent="0.2">
      <c r="A392" s="7"/>
      <c r="B392" s="7"/>
      <c r="C392" s="7"/>
      <c r="D392" s="7"/>
      <c r="E392" s="7"/>
      <c r="F392" s="7"/>
      <c r="G392" s="7"/>
      <c r="H392" s="7"/>
      <c r="I392" s="7"/>
      <c r="J392" s="87"/>
      <c r="K392" s="7"/>
      <c r="L392" s="7"/>
      <c r="M392" s="87"/>
      <c r="N392" s="7"/>
      <c r="O392" s="87"/>
      <c r="P392" s="7"/>
      <c r="Q392" s="87"/>
      <c r="R392" s="7"/>
      <c r="S392" s="87"/>
      <c r="T392" s="7"/>
      <c r="U392" s="8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row>
    <row r="393" spans="1:51" x14ac:dyDescent="0.2">
      <c r="A393" s="7"/>
      <c r="B393" s="7"/>
      <c r="C393" s="7"/>
      <c r="D393" s="7"/>
      <c r="E393" s="7"/>
      <c r="F393" s="7"/>
      <c r="G393" s="7"/>
      <c r="H393" s="7"/>
      <c r="I393" s="7"/>
      <c r="J393" s="87"/>
      <c r="K393" s="7"/>
      <c r="L393" s="7"/>
      <c r="M393" s="87"/>
      <c r="N393" s="7"/>
      <c r="O393" s="87"/>
      <c r="P393" s="7"/>
      <c r="Q393" s="87"/>
      <c r="R393" s="7"/>
      <c r="S393" s="87"/>
      <c r="T393" s="7"/>
      <c r="U393" s="8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row>
    <row r="394" spans="1:51" x14ac:dyDescent="0.2">
      <c r="A394" s="7"/>
      <c r="B394" s="7"/>
      <c r="C394" s="7"/>
      <c r="D394" s="7"/>
      <c r="E394" s="7"/>
      <c r="F394" s="7"/>
      <c r="G394" s="7"/>
      <c r="H394" s="7"/>
      <c r="I394" s="7"/>
      <c r="J394" s="87"/>
      <c r="K394" s="7"/>
      <c r="L394" s="7"/>
      <c r="M394" s="87"/>
      <c r="N394" s="7"/>
      <c r="O394" s="87"/>
      <c r="P394" s="7"/>
      <c r="Q394" s="87"/>
      <c r="R394" s="7"/>
      <c r="S394" s="87"/>
      <c r="T394" s="7"/>
      <c r="U394" s="8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row>
    <row r="395" spans="1:51" x14ac:dyDescent="0.2">
      <c r="A395" s="7"/>
      <c r="B395" s="7"/>
      <c r="C395" s="7"/>
      <c r="D395" s="7"/>
      <c r="E395" s="7"/>
      <c r="F395" s="7"/>
      <c r="G395" s="7"/>
      <c r="H395" s="7"/>
      <c r="I395" s="7"/>
      <c r="J395" s="87"/>
      <c r="K395" s="7"/>
      <c r="L395" s="7"/>
      <c r="M395" s="87"/>
      <c r="N395" s="7"/>
      <c r="O395" s="87"/>
      <c r="P395" s="7"/>
      <c r="Q395" s="87"/>
      <c r="R395" s="7"/>
      <c r="S395" s="87"/>
      <c r="T395" s="7"/>
      <c r="U395" s="8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row>
    <row r="396" spans="1:51" x14ac:dyDescent="0.2">
      <c r="A396" s="7"/>
      <c r="B396" s="7"/>
      <c r="C396" s="7"/>
      <c r="D396" s="7"/>
      <c r="E396" s="7"/>
      <c r="F396" s="7"/>
      <c r="G396" s="7"/>
      <c r="H396" s="7"/>
      <c r="I396" s="7"/>
      <c r="J396" s="87"/>
      <c r="K396" s="7"/>
      <c r="L396" s="7"/>
      <c r="M396" s="87"/>
      <c r="N396" s="7"/>
      <c r="O396" s="87"/>
      <c r="P396" s="7"/>
      <c r="Q396" s="87"/>
      <c r="R396" s="7"/>
      <c r="S396" s="87"/>
      <c r="T396" s="7"/>
      <c r="U396" s="8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row>
    <row r="397" spans="1:51" x14ac:dyDescent="0.2">
      <c r="A397" s="7"/>
      <c r="B397" s="7"/>
      <c r="C397" s="7"/>
      <c r="D397" s="7"/>
      <c r="E397" s="7"/>
      <c r="F397" s="7"/>
      <c r="G397" s="7"/>
      <c r="H397" s="7"/>
      <c r="I397" s="7"/>
      <c r="J397" s="87"/>
      <c r="K397" s="7"/>
      <c r="L397" s="7"/>
      <c r="M397" s="87"/>
      <c r="N397" s="7"/>
      <c r="O397" s="87"/>
      <c r="P397" s="7"/>
      <c r="Q397" s="87"/>
      <c r="R397" s="7"/>
      <c r="S397" s="87"/>
      <c r="T397" s="7"/>
      <c r="U397" s="8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row>
    <row r="398" spans="1:51" x14ac:dyDescent="0.2">
      <c r="A398" s="7"/>
      <c r="B398" s="7"/>
      <c r="C398" s="7"/>
      <c r="D398" s="7"/>
      <c r="E398" s="7"/>
      <c r="F398" s="7"/>
      <c r="G398" s="7"/>
      <c r="H398" s="7"/>
      <c r="I398" s="7"/>
      <c r="J398" s="87"/>
      <c r="K398" s="7"/>
      <c r="L398" s="7"/>
      <c r="M398" s="87"/>
      <c r="N398" s="7"/>
      <c r="O398" s="87"/>
      <c r="P398" s="7"/>
      <c r="Q398" s="87"/>
      <c r="R398" s="7"/>
      <c r="S398" s="87"/>
      <c r="T398" s="7"/>
      <c r="U398" s="8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row>
    <row r="399" spans="1:51" x14ac:dyDescent="0.2">
      <c r="A399" s="7"/>
      <c r="B399" s="7"/>
      <c r="C399" s="7"/>
      <c r="D399" s="7"/>
      <c r="E399" s="7"/>
      <c r="F399" s="7"/>
      <c r="G399" s="7"/>
      <c r="H399" s="7"/>
      <c r="I399" s="7"/>
      <c r="J399" s="87"/>
      <c r="K399" s="7"/>
      <c r="L399" s="7"/>
      <c r="M399" s="87"/>
      <c r="N399" s="7"/>
      <c r="O399" s="87"/>
      <c r="P399" s="7"/>
      <c r="Q399" s="87"/>
      <c r="R399" s="7"/>
      <c r="S399" s="87"/>
      <c r="T399" s="7"/>
      <c r="U399" s="8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row>
    <row r="400" spans="1:51" x14ac:dyDescent="0.2">
      <c r="A400" s="7"/>
      <c r="B400" s="7"/>
      <c r="C400" s="7"/>
      <c r="D400" s="7"/>
      <c r="E400" s="7"/>
      <c r="F400" s="7"/>
      <c r="G400" s="7"/>
      <c r="H400" s="7"/>
      <c r="I400" s="7"/>
      <c r="J400" s="87"/>
      <c r="K400" s="7"/>
      <c r="L400" s="7"/>
      <c r="M400" s="87"/>
      <c r="N400" s="7"/>
      <c r="O400" s="87"/>
      <c r="P400" s="7"/>
      <c r="Q400" s="87"/>
      <c r="R400" s="7"/>
      <c r="S400" s="87"/>
      <c r="T400" s="7"/>
      <c r="U400" s="8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row>
    <row r="401" spans="1:51" x14ac:dyDescent="0.2">
      <c r="A401" s="7"/>
      <c r="B401" s="7"/>
      <c r="C401" s="7"/>
      <c r="D401" s="7"/>
      <c r="E401" s="7"/>
      <c r="F401" s="7"/>
      <c r="G401" s="7"/>
      <c r="H401" s="7"/>
      <c r="I401" s="7"/>
      <c r="J401" s="87"/>
      <c r="K401" s="7"/>
      <c r="L401" s="7"/>
      <c r="M401" s="87"/>
      <c r="N401" s="7"/>
      <c r="O401" s="87"/>
      <c r="P401" s="7"/>
      <c r="Q401" s="87"/>
      <c r="R401" s="7"/>
      <c r="S401" s="87"/>
      <c r="T401" s="7"/>
      <c r="U401" s="8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row>
    <row r="402" spans="1:51" x14ac:dyDescent="0.2">
      <c r="A402" s="7"/>
      <c r="B402" s="7"/>
      <c r="C402" s="7"/>
      <c r="D402" s="7"/>
      <c r="E402" s="7"/>
      <c r="F402" s="7"/>
      <c r="G402" s="7"/>
      <c r="H402" s="7"/>
      <c r="I402" s="7"/>
      <c r="J402" s="87"/>
      <c r="K402" s="7"/>
      <c r="L402" s="7"/>
      <c r="M402" s="87"/>
      <c r="N402" s="7"/>
      <c r="O402" s="87"/>
      <c r="P402" s="7"/>
      <c r="Q402" s="87"/>
      <c r="R402" s="7"/>
      <c r="S402" s="87"/>
      <c r="T402" s="7"/>
      <c r="U402" s="8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row>
    <row r="403" spans="1:51" x14ac:dyDescent="0.2">
      <c r="A403" s="7"/>
      <c r="B403" s="7"/>
      <c r="C403" s="7"/>
      <c r="D403" s="7"/>
      <c r="E403" s="7"/>
      <c r="F403" s="7"/>
      <c r="G403" s="7"/>
      <c r="H403" s="7"/>
      <c r="I403" s="7"/>
      <c r="J403" s="87"/>
      <c r="K403" s="7"/>
      <c r="L403" s="7"/>
      <c r="M403" s="87"/>
      <c r="N403" s="7"/>
      <c r="O403" s="87"/>
      <c r="P403" s="7"/>
      <c r="Q403" s="87"/>
      <c r="R403" s="7"/>
      <c r="S403" s="87"/>
      <c r="T403" s="7"/>
      <c r="U403" s="8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row>
    <row r="404" spans="1:51" x14ac:dyDescent="0.2">
      <c r="A404" s="7"/>
      <c r="B404" s="7"/>
      <c r="C404" s="7"/>
      <c r="D404" s="7"/>
      <c r="E404" s="7"/>
      <c r="F404" s="7"/>
      <c r="G404" s="7"/>
      <c r="H404" s="7"/>
      <c r="I404" s="7"/>
      <c r="J404" s="87"/>
      <c r="K404" s="7"/>
      <c r="L404" s="7"/>
      <c r="M404" s="87"/>
      <c r="N404" s="7"/>
      <c r="O404" s="87"/>
      <c r="P404" s="7"/>
      <c r="Q404" s="87"/>
      <c r="R404" s="7"/>
      <c r="S404" s="87"/>
      <c r="T404" s="7"/>
      <c r="U404" s="8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row>
    <row r="405" spans="1:51" x14ac:dyDescent="0.2">
      <c r="A405" s="7"/>
      <c r="B405" s="7"/>
      <c r="C405" s="7"/>
      <c r="D405" s="7"/>
      <c r="E405" s="7"/>
      <c r="F405" s="7"/>
      <c r="G405" s="7"/>
      <c r="H405" s="7"/>
      <c r="I405" s="7"/>
      <c r="J405" s="87"/>
      <c r="K405" s="7"/>
      <c r="L405" s="7"/>
      <c r="M405" s="87"/>
      <c r="N405" s="7"/>
      <c r="O405" s="87"/>
      <c r="P405" s="7"/>
      <c r="Q405" s="87"/>
      <c r="R405" s="7"/>
      <c r="S405" s="87"/>
      <c r="T405" s="7"/>
      <c r="U405" s="8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row>
    <row r="406" spans="1:51" x14ac:dyDescent="0.2">
      <c r="A406" s="7"/>
      <c r="B406" s="7"/>
      <c r="C406" s="7"/>
      <c r="D406" s="7"/>
      <c r="E406" s="7"/>
      <c r="F406" s="7"/>
      <c r="G406" s="7"/>
      <c r="H406" s="7"/>
      <c r="I406" s="7"/>
      <c r="J406" s="87"/>
      <c r="K406" s="7"/>
      <c r="L406" s="7"/>
      <c r="M406" s="87"/>
      <c r="N406" s="7"/>
      <c r="O406" s="87"/>
      <c r="P406" s="7"/>
      <c r="Q406" s="87"/>
      <c r="R406" s="7"/>
      <c r="S406" s="87"/>
      <c r="T406" s="7"/>
      <c r="U406" s="8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row>
    <row r="407" spans="1:51" x14ac:dyDescent="0.2">
      <c r="A407" s="7"/>
      <c r="B407" s="7"/>
      <c r="C407" s="7"/>
      <c r="D407" s="7"/>
      <c r="E407" s="7"/>
      <c r="F407" s="7"/>
      <c r="G407" s="7"/>
      <c r="H407" s="7"/>
      <c r="I407" s="7"/>
      <c r="J407" s="87"/>
      <c r="K407" s="7"/>
      <c r="L407" s="7"/>
      <c r="M407" s="87"/>
      <c r="N407" s="7"/>
      <c r="O407" s="87"/>
      <c r="P407" s="7"/>
      <c r="Q407" s="87"/>
      <c r="R407" s="7"/>
      <c r="S407" s="87"/>
      <c r="T407" s="7"/>
      <c r="U407" s="8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row>
    <row r="408" spans="1:51" x14ac:dyDescent="0.2">
      <c r="A408" s="7"/>
      <c r="B408" s="7"/>
      <c r="C408" s="7"/>
      <c r="D408" s="7"/>
      <c r="E408" s="7"/>
      <c r="F408" s="7"/>
      <c r="G408" s="7"/>
      <c r="H408" s="7"/>
      <c r="I408" s="7"/>
      <c r="J408" s="87"/>
      <c r="K408" s="7"/>
      <c r="L408" s="7"/>
      <c r="M408" s="87"/>
      <c r="N408" s="7"/>
      <c r="O408" s="87"/>
      <c r="P408" s="7"/>
      <c r="Q408" s="87"/>
      <c r="R408" s="7"/>
      <c r="S408" s="87"/>
      <c r="T408" s="7"/>
      <c r="U408" s="8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row>
    <row r="409" spans="1:51" x14ac:dyDescent="0.2">
      <c r="A409" s="7"/>
      <c r="B409" s="7"/>
      <c r="C409" s="7"/>
      <c r="D409" s="7"/>
      <c r="E409" s="7"/>
      <c r="F409" s="7"/>
      <c r="G409" s="7"/>
      <c r="H409" s="7"/>
      <c r="I409" s="7"/>
      <c r="J409" s="87"/>
      <c r="K409" s="7"/>
      <c r="L409" s="7"/>
      <c r="M409" s="87"/>
      <c r="N409" s="7"/>
      <c r="O409" s="87"/>
      <c r="P409" s="7"/>
      <c r="Q409" s="87"/>
      <c r="R409" s="7"/>
      <c r="S409" s="87"/>
      <c r="T409" s="7"/>
      <c r="U409" s="8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row>
    <row r="410" spans="1:51" x14ac:dyDescent="0.2">
      <c r="A410" s="7"/>
      <c r="B410" s="7"/>
      <c r="C410" s="7"/>
      <c r="D410" s="7"/>
      <c r="E410" s="7"/>
      <c r="F410" s="7"/>
      <c r="G410" s="7"/>
      <c r="H410" s="7"/>
      <c r="I410" s="7"/>
      <c r="J410" s="87"/>
      <c r="K410" s="7"/>
      <c r="L410" s="7"/>
      <c r="M410" s="87"/>
      <c r="N410" s="7"/>
      <c r="O410" s="87"/>
      <c r="P410" s="7"/>
      <c r="Q410" s="87"/>
      <c r="R410" s="7"/>
      <c r="S410" s="87"/>
      <c r="T410" s="7"/>
      <c r="U410" s="8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row>
    <row r="411" spans="1:51" x14ac:dyDescent="0.2">
      <c r="A411" s="7"/>
      <c r="B411" s="7"/>
      <c r="C411" s="7"/>
      <c r="D411" s="7"/>
      <c r="E411" s="7"/>
      <c r="F411" s="7"/>
      <c r="G411" s="7"/>
      <c r="H411" s="7"/>
      <c r="I411" s="7"/>
      <c r="J411" s="87"/>
      <c r="K411" s="7"/>
      <c r="L411" s="7"/>
      <c r="M411" s="87"/>
      <c r="N411" s="7"/>
      <c r="O411" s="87"/>
      <c r="P411" s="7"/>
      <c r="Q411" s="87"/>
      <c r="R411" s="7"/>
      <c r="S411" s="87"/>
      <c r="T411" s="7"/>
      <c r="U411" s="8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row>
    <row r="412" spans="1:51" x14ac:dyDescent="0.2">
      <c r="A412" s="7"/>
      <c r="B412" s="7"/>
      <c r="C412" s="7"/>
      <c r="D412" s="7"/>
      <c r="E412" s="7"/>
      <c r="F412" s="7"/>
      <c r="G412" s="7"/>
      <c r="H412" s="7"/>
      <c r="I412" s="7"/>
      <c r="J412" s="87"/>
      <c r="K412" s="7"/>
      <c r="L412" s="7"/>
      <c r="M412" s="87"/>
      <c r="N412" s="7"/>
      <c r="O412" s="87"/>
      <c r="P412" s="7"/>
      <c r="Q412" s="87"/>
      <c r="R412" s="7"/>
      <c r="S412" s="87"/>
      <c r="T412" s="7"/>
      <c r="U412" s="8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row>
    <row r="413" spans="1:51" x14ac:dyDescent="0.2">
      <c r="A413" s="7"/>
      <c r="B413" s="7"/>
      <c r="C413" s="7"/>
      <c r="D413" s="7"/>
      <c r="E413" s="7"/>
      <c r="F413" s="7"/>
      <c r="G413" s="7"/>
      <c r="H413" s="7"/>
      <c r="I413" s="7"/>
      <c r="J413" s="87"/>
      <c r="K413" s="7"/>
      <c r="L413" s="7"/>
      <c r="M413" s="87"/>
      <c r="N413" s="7"/>
      <c r="O413" s="87"/>
      <c r="P413" s="7"/>
      <c r="Q413" s="87"/>
      <c r="R413" s="7"/>
      <c r="S413" s="87"/>
      <c r="T413" s="7"/>
      <c r="U413" s="8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row>
    <row r="414" spans="1:51" x14ac:dyDescent="0.2">
      <c r="A414" s="7"/>
      <c r="B414" s="7"/>
      <c r="C414" s="7"/>
      <c r="D414" s="7"/>
      <c r="E414" s="7"/>
      <c r="F414" s="7"/>
      <c r="G414" s="7"/>
      <c r="H414" s="7"/>
      <c r="I414" s="7"/>
      <c r="J414" s="87"/>
      <c r="K414" s="7"/>
      <c r="L414" s="7"/>
      <c r="M414" s="87"/>
      <c r="N414" s="7"/>
      <c r="O414" s="87"/>
      <c r="P414" s="7"/>
      <c r="Q414" s="87"/>
      <c r="R414" s="7"/>
      <c r="S414" s="87"/>
      <c r="T414" s="7"/>
      <c r="U414" s="8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row>
    <row r="415" spans="1:51" x14ac:dyDescent="0.2">
      <c r="A415" s="7"/>
      <c r="B415" s="7"/>
      <c r="C415" s="7"/>
      <c r="D415" s="7"/>
      <c r="E415" s="7"/>
      <c r="F415" s="7"/>
      <c r="G415" s="7"/>
      <c r="H415" s="7"/>
      <c r="I415" s="7"/>
      <c r="J415" s="87"/>
      <c r="K415" s="7"/>
      <c r="L415" s="7"/>
      <c r="M415" s="87"/>
      <c r="N415" s="7"/>
      <c r="O415" s="87"/>
      <c r="P415" s="7"/>
      <c r="Q415" s="87"/>
      <c r="R415" s="7"/>
      <c r="S415" s="87"/>
      <c r="T415" s="7"/>
      <c r="U415" s="8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row>
    <row r="416" spans="1:51" x14ac:dyDescent="0.2">
      <c r="A416" s="7"/>
      <c r="B416" s="7"/>
      <c r="C416" s="7"/>
      <c r="D416" s="7"/>
      <c r="E416" s="7"/>
      <c r="F416" s="7"/>
      <c r="G416" s="7"/>
      <c r="H416" s="7"/>
      <c r="I416" s="7"/>
      <c r="J416" s="87"/>
      <c r="K416" s="7"/>
      <c r="L416" s="7"/>
      <c r="M416" s="87"/>
      <c r="N416" s="7"/>
      <c r="O416" s="87"/>
      <c r="P416" s="7"/>
      <c r="Q416" s="87"/>
      <c r="R416" s="7"/>
      <c r="S416" s="87"/>
      <c r="T416" s="7"/>
      <c r="U416" s="8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row>
    <row r="417" spans="1:51" x14ac:dyDescent="0.2">
      <c r="A417" s="7"/>
      <c r="B417" s="7"/>
      <c r="C417" s="7"/>
      <c r="D417" s="7"/>
      <c r="E417" s="7"/>
      <c r="F417" s="7"/>
      <c r="G417" s="7"/>
      <c r="H417" s="7"/>
      <c r="I417" s="7"/>
      <c r="J417" s="87"/>
      <c r="K417" s="7"/>
      <c r="L417" s="7"/>
      <c r="M417" s="87"/>
      <c r="N417" s="7"/>
      <c r="O417" s="87"/>
      <c r="P417" s="7"/>
      <c r="Q417" s="87"/>
      <c r="R417" s="7"/>
      <c r="S417" s="87"/>
      <c r="T417" s="7"/>
      <c r="U417" s="8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row>
    <row r="418" spans="1:51" x14ac:dyDescent="0.2">
      <c r="A418" s="7"/>
      <c r="B418" s="7"/>
      <c r="C418" s="7"/>
      <c r="D418" s="7"/>
      <c r="E418" s="7"/>
      <c r="F418" s="7"/>
      <c r="G418" s="7"/>
      <c r="H418" s="7"/>
      <c r="I418" s="7"/>
      <c r="J418" s="87"/>
      <c r="K418" s="7"/>
      <c r="L418" s="7"/>
      <c r="M418" s="87"/>
      <c r="N418" s="7"/>
      <c r="O418" s="87"/>
      <c r="P418" s="7"/>
      <c r="Q418" s="87"/>
      <c r="R418" s="7"/>
      <c r="S418" s="87"/>
      <c r="T418" s="7"/>
      <c r="U418" s="8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row>
    <row r="419" spans="1:51" x14ac:dyDescent="0.2">
      <c r="A419" s="7"/>
      <c r="B419" s="7"/>
      <c r="C419" s="7"/>
      <c r="D419" s="7"/>
      <c r="E419" s="7"/>
      <c r="F419" s="7"/>
      <c r="G419" s="7"/>
      <c r="H419" s="7"/>
      <c r="I419" s="7"/>
      <c r="J419" s="87"/>
      <c r="K419" s="7"/>
      <c r="L419" s="7"/>
      <c r="M419" s="87"/>
      <c r="N419" s="7"/>
      <c r="O419" s="87"/>
      <c r="P419" s="7"/>
      <c r="Q419" s="87"/>
      <c r="R419" s="7"/>
      <c r="S419" s="87"/>
      <c r="T419" s="7"/>
      <c r="U419" s="8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row>
    <row r="420" spans="1:51" x14ac:dyDescent="0.2">
      <c r="A420" s="7"/>
      <c r="B420" s="7"/>
      <c r="C420" s="7"/>
      <c r="D420" s="7"/>
      <c r="E420" s="7"/>
      <c r="F420" s="7"/>
      <c r="G420" s="7"/>
      <c r="H420" s="7"/>
      <c r="I420" s="7"/>
      <c r="J420" s="87"/>
      <c r="K420" s="7"/>
      <c r="L420" s="7"/>
      <c r="M420" s="87"/>
      <c r="N420" s="7"/>
      <c r="O420" s="87"/>
      <c r="P420" s="7"/>
      <c r="Q420" s="87"/>
      <c r="R420" s="7"/>
      <c r="S420" s="87"/>
      <c r="T420" s="7"/>
      <c r="U420" s="8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row>
    <row r="421" spans="1:51" x14ac:dyDescent="0.2">
      <c r="A421" s="7"/>
      <c r="B421" s="7"/>
      <c r="C421" s="7"/>
      <c r="D421" s="7"/>
      <c r="E421" s="7"/>
      <c r="F421" s="7"/>
      <c r="G421" s="7"/>
      <c r="H421" s="7"/>
      <c r="I421" s="7"/>
      <c r="J421" s="87"/>
      <c r="K421" s="7"/>
      <c r="L421" s="7"/>
      <c r="M421" s="87"/>
      <c r="N421" s="7"/>
      <c r="O421" s="87"/>
      <c r="P421" s="7"/>
      <c r="Q421" s="87"/>
      <c r="R421" s="7"/>
      <c r="S421" s="87"/>
      <c r="T421" s="7"/>
      <c r="U421" s="8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row>
    <row r="422" spans="1:51" x14ac:dyDescent="0.2">
      <c r="A422" s="7"/>
      <c r="B422" s="7"/>
      <c r="C422" s="7"/>
      <c r="D422" s="7"/>
      <c r="E422" s="7"/>
      <c r="F422" s="7"/>
      <c r="G422" s="7"/>
      <c r="H422" s="7"/>
      <c r="I422" s="7"/>
      <c r="J422" s="87"/>
      <c r="K422" s="7"/>
      <c r="L422" s="7"/>
      <c r="M422" s="87"/>
      <c r="N422" s="7"/>
      <c r="O422" s="87"/>
      <c r="P422" s="7"/>
      <c r="Q422" s="87"/>
      <c r="R422" s="7"/>
      <c r="S422" s="87"/>
      <c r="T422" s="7"/>
      <c r="U422" s="8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row>
    <row r="423" spans="1:51" x14ac:dyDescent="0.2">
      <c r="A423" s="7"/>
      <c r="B423" s="7"/>
      <c r="C423" s="7"/>
      <c r="D423" s="7"/>
      <c r="E423" s="7"/>
      <c r="F423" s="7"/>
      <c r="G423" s="7"/>
      <c r="H423" s="7"/>
      <c r="I423" s="7"/>
      <c r="J423" s="87"/>
      <c r="K423" s="7"/>
      <c r="L423" s="7"/>
      <c r="M423" s="87"/>
      <c r="N423" s="7"/>
      <c r="O423" s="87"/>
      <c r="P423" s="7"/>
      <c r="Q423" s="87"/>
      <c r="R423" s="7"/>
      <c r="S423" s="87"/>
      <c r="T423" s="7"/>
      <c r="U423" s="8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row>
    <row r="424" spans="1:51" x14ac:dyDescent="0.2">
      <c r="A424" s="7"/>
      <c r="B424" s="7"/>
      <c r="C424" s="7"/>
      <c r="D424" s="7"/>
      <c r="E424" s="7"/>
      <c r="F424" s="7"/>
      <c r="G424" s="7"/>
      <c r="H424" s="7"/>
      <c r="I424" s="7"/>
      <c r="J424" s="87"/>
      <c r="K424" s="7"/>
      <c r="L424" s="7"/>
      <c r="M424" s="87"/>
      <c r="N424" s="7"/>
      <c r="O424" s="87"/>
      <c r="P424" s="7"/>
      <c r="Q424" s="87"/>
      <c r="R424" s="7"/>
      <c r="S424" s="87"/>
      <c r="T424" s="7"/>
      <c r="U424" s="8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row>
    <row r="425" spans="1:51" x14ac:dyDescent="0.2">
      <c r="A425" s="7"/>
      <c r="B425" s="7"/>
      <c r="C425" s="7"/>
      <c r="D425" s="7"/>
      <c r="E425" s="7"/>
      <c r="F425" s="7"/>
      <c r="G425" s="7"/>
      <c r="H425" s="7"/>
      <c r="I425" s="7"/>
      <c r="J425" s="87"/>
      <c r="K425" s="7"/>
      <c r="L425" s="7"/>
      <c r="M425" s="87"/>
      <c r="N425" s="7"/>
      <c r="O425" s="87"/>
      <c r="P425" s="7"/>
      <c r="Q425" s="87"/>
      <c r="R425" s="7"/>
      <c r="S425" s="87"/>
      <c r="T425" s="7"/>
      <c r="U425" s="8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row>
    <row r="426" spans="1:51" x14ac:dyDescent="0.2">
      <c r="A426" s="7"/>
      <c r="B426" s="7"/>
      <c r="C426" s="7"/>
      <c r="D426" s="7"/>
      <c r="E426" s="7"/>
      <c r="F426" s="7"/>
      <c r="G426" s="7"/>
      <c r="H426" s="7"/>
      <c r="I426" s="7"/>
      <c r="J426" s="87"/>
      <c r="K426" s="7"/>
      <c r="L426" s="7"/>
      <c r="M426" s="87"/>
      <c r="N426" s="7"/>
      <c r="O426" s="87"/>
      <c r="P426" s="7"/>
      <c r="Q426" s="87"/>
      <c r="R426" s="7"/>
      <c r="S426" s="87"/>
      <c r="T426" s="7"/>
      <c r="U426" s="8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row>
    <row r="427" spans="1:51" x14ac:dyDescent="0.2">
      <c r="A427" s="7"/>
      <c r="B427" s="7"/>
      <c r="C427" s="7"/>
      <c r="D427" s="7"/>
      <c r="E427" s="7"/>
      <c r="F427" s="7"/>
      <c r="G427" s="7"/>
      <c r="H427" s="7"/>
      <c r="I427" s="7"/>
      <c r="J427" s="87"/>
      <c r="K427" s="7"/>
      <c r="L427" s="7"/>
      <c r="M427" s="87"/>
      <c r="N427" s="7"/>
      <c r="O427" s="87"/>
      <c r="P427" s="7"/>
      <c r="Q427" s="87"/>
      <c r="R427" s="7"/>
      <c r="S427" s="87"/>
      <c r="T427" s="7"/>
      <c r="U427" s="8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row>
    <row r="428" spans="1:51" x14ac:dyDescent="0.2">
      <c r="A428" s="7"/>
      <c r="B428" s="7"/>
      <c r="C428" s="7"/>
      <c r="D428" s="7"/>
      <c r="E428" s="7"/>
      <c r="F428" s="7"/>
      <c r="G428" s="7"/>
      <c r="H428" s="7"/>
      <c r="I428" s="7"/>
      <c r="J428" s="87"/>
      <c r="K428" s="7"/>
      <c r="L428" s="7"/>
      <c r="M428" s="87"/>
      <c r="N428" s="7"/>
      <c r="O428" s="87"/>
      <c r="P428" s="7"/>
      <c r="Q428" s="87"/>
      <c r="R428" s="7"/>
      <c r="S428" s="87"/>
      <c r="T428" s="7"/>
      <c r="U428" s="8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row>
    <row r="429" spans="1:51" x14ac:dyDescent="0.2">
      <c r="A429" s="7"/>
      <c r="B429" s="7"/>
      <c r="C429" s="7"/>
      <c r="D429" s="7"/>
      <c r="E429" s="7"/>
      <c r="F429" s="7"/>
      <c r="G429" s="7"/>
      <c r="H429" s="7"/>
      <c r="I429" s="7"/>
      <c r="J429" s="87"/>
      <c r="K429" s="7"/>
      <c r="L429" s="7"/>
      <c r="M429" s="87"/>
      <c r="N429" s="7"/>
      <c r="O429" s="87"/>
      <c r="P429" s="7"/>
      <c r="Q429" s="87"/>
      <c r="R429" s="7"/>
      <c r="S429" s="87"/>
      <c r="T429" s="7"/>
      <c r="U429" s="8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row>
    <row r="430" spans="1:51" x14ac:dyDescent="0.2">
      <c r="A430" s="7"/>
      <c r="B430" s="7"/>
      <c r="C430" s="7"/>
      <c r="D430" s="7"/>
      <c r="E430" s="7"/>
      <c r="F430" s="7"/>
      <c r="G430" s="7"/>
      <c r="H430" s="7"/>
      <c r="I430" s="7"/>
      <c r="J430" s="87"/>
      <c r="K430" s="7"/>
      <c r="L430" s="7"/>
      <c r="M430" s="87"/>
      <c r="N430" s="7"/>
      <c r="O430" s="87"/>
      <c r="P430" s="7"/>
      <c r="Q430" s="87"/>
      <c r="R430" s="7"/>
      <c r="S430" s="87"/>
      <c r="T430" s="7"/>
      <c r="U430" s="8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row>
    <row r="431" spans="1:51" x14ac:dyDescent="0.2">
      <c r="A431" s="7"/>
      <c r="B431" s="7"/>
      <c r="C431" s="7"/>
      <c r="D431" s="7"/>
      <c r="E431" s="7"/>
      <c r="F431" s="7"/>
      <c r="G431" s="7"/>
      <c r="H431" s="7"/>
      <c r="I431" s="7"/>
      <c r="J431" s="87"/>
      <c r="K431" s="7"/>
      <c r="L431" s="7"/>
      <c r="M431" s="87"/>
      <c r="N431" s="7"/>
      <c r="O431" s="87"/>
      <c r="P431" s="7"/>
      <c r="Q431" s="87"/>
      <c r="R431" s="7"/>
      <c r="S431" s="87"/>
      <c r="T431" s="7"/>
      <c r="U431" s="8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row>
    <row r="432" spans="1:51" x14ac:dyDescent="0.2">
      <c r="A432" s="7"/>
      <c r="B432" s="7"/>
      <c r="C432" s="7"/>
      <c r="D432" s="7"/>
      <c r="E432" s="7"/>
      <c r="F432" s="7"/>
      <c r="G432" s="7"/>
      <c r="H432" s="7"/>
      <c r="I432" s="7"/>
      <c r="J432" s="87"/>
      <c r="K432" s="7"/>
      <c r="L432" s="7"/>
      <c r="M432" s="87"/>
      <c r="N432" s="7"/>
      <c r="O432" s="87"/>
      <c r="P432" s="7"/>
      <c r="Q432" s="87"/>
      <c r="R432" s="7"/>
      <c r="S432" s="87"/>
      <c r="T432" s="7"/>
      <c r="U432" s="8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row>
    <row r="433" spans="1:51" x14ac:dyDescent="0.2">
      <c r="A433" s="7"/>
      <c r="B433" s="7"/>
      <c r="C433" s="7"/>
      <c r="D433" s="7"/>
      <c r="E433" s="7"/>
      <c r="F433" s="7"/>
      <c r="G433" s="7"/>
      <c r="H433" s="7"/>
      <c r="I433" s="7"/>
      <c r="J433" s="87"/>
      <c r="K433" s="7"/>
      <c r="L433" s="7"/>
      <c r="M433" s="87"/>
      <c r="N433" s="7"/>
      <c r="O433" s="87"/>
      <c r="P433" s="7"/>
      <c r="Q433" s="87"/>
      <c r="R433" s="7"/>
      <c r="S433" s="87"/>
      <c r="T433" s="7"/>
      <c r="U433" s="8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row>
    <row r="434" spans="1:51" x14ac:dyDescent="0.2">
      <c r="A434" s="7"/>
      <c r="B434" s="7"/>
      <c r="C434" s="7"/>
      <c r="D434" s="7"/>
      <c r="E434" s="7"/>
      <c r="F434" s="7"/>
      <c r="G434" s="7"/>
      <c r="H434" s="7"/>
      <c r="I434" s="7"/>
      <c r="J434" s="87"/>
      <c r="K434" s="7"/>
      <c r="L434" s="7"/>
      <c r="M434" s="87"/>
      <c r="N434" s="7"/>
      <c r="O434" s="87"/>
      <c r="P434" s="7"/>
      <c r="Q434" s="87"/>
      <c r="R434" s="7"/>
      <c r="S434" s="87"/>
      <c r="T434" s="7"/>
      <c r="U434" s="8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row>
    <row r="435" spans="1:51" x14ac:dyDescent="0.2">
      <c r="A435" s="7"/>
      <c r="B435" s="7"/>
      <c r="C435" s="7"/>
      <c r="D435" s="7"/>
      <c r="E435" s="7"/>
      <c r="F435" s="7"/>
      <c r="G435" s="7"/>
      <c r="H435" s="7"/>
      <c r="I435" s="7"/>
      <c r="J435" s="87"/>
      <c r="K435" s="7"/>
      <c r="L435" s="7"/>
      <c r="M435" s="87"/>
      <c r="N435" s="7"/>
      <c r="O435" s="87"/>
      <c r="P435" s="7"/>
      <c r="Q435" s="87"/>
      <c r="R435" s="7"/>
      <c r="S435" s="87"/>
      <c r="T435" s="7"/>
      <c r="U435" s="8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row>
    <row r="436" spans="1:51" x14ac:dyDescent="0.2">
      <c r="A436" s="7"/>
      <c r="B436" s="7"/>
      <c r="C436" s="7"/>
      <c r="D436" s="7"/>
      <c r="E436" s="7"/>
      <c r="F436" s="7"/>
      <c r="G436" s="7"/>
      <c r="H436" s="7"/>
      <c r="I436" s="7"/>
      <c r="J436" s="87"/>
      <c r="K436" s="7"/>
      <c r="L436" s="7"/>
      <c r="M436" s="87"/>
      <c r="N436" s="7"/>
      <c r="O436" s="87"/>
      <c r="P436" s="7"/>
      <c r="Q436" s="87"/>
      <c r="R436" s="7"/>
      <c r="S436" s="87"/>
      <c r="T436" s="7"/>
      <c r="U436" s="8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row>
    <row r="437" spans="1:51" x14ac:dyDescent="0.2">
      <c r="A437" s="7"/>
      <c r="B437" s="7"/>
      <c r="C437" s="7"/>
      <c r="D437" s="7"/>
      <c r="E437" s="7"/>
      <c r="F437" s="7"/>
      <c r="G437" s="7"/>
      <c r="H437" s="7"/>
      <c r="I437" s="7"/>
      <c r="J437" s="87"/>
      <c r="K437" s="7"/>
      <c r="L437" s="7"/>
      <c r="M437" s="87"/>
      <c r="N437" s="7"/>
      <c r="O437" s="87"/>
      <c r="P437" s="7"/>
      <c r="Q437" s="87"/>
      <c r="R437" s="7"/>
      <c r="S437" s="87"/>
      <c r="T437" s="7"/>
      <c r="U437" s="8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row>
    <row r="438" spans="1:51" x14ac:dyDescent="0.2">
      <c r="A438" s="7"/>
      <c r="B438" s="7"/>
      <c r="C438" s="7"/>
      <c r="D438" s="7"/>
      <c r="E438" s="7"/>
      <c r="F438" s="7"/>
      <c r="G438" s="7"/>
      <c r="H438" s="7"/>
      <c r="I438" s="7"/>
      <c r="J438" s="87"/>
      <c r="K438" s="7"/>
      <c r="L438" s="7"/>
      <c r="M438" s="87"/>
      <c r="N438" s="7"/>
      <c r="O438" s="87"/>
      <c r="P438" s="7"/>
      <c r="Q438" s="87"/>
      <c r="R438" s="7"/>
      <c r="S438" s="87"/>
      <c r="T438" s="7"/>
      <c r="U438" s="8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row>
    <row r="439" spans="1:51" x14ac:dyDescent="0.2">
      <c r="A439" s="7"/>
      <c r="B439" s="7"/>
      <c r="C439" s="7"/>
      <c r="D439" s="7"/>
      <c r="E439" s="7"/>
      <c r="F439" s="7"/>
      <c r="G439" s="7"/>
      <c r="H439" s="7"/>
      <c r="I439" s="7"/>
      <c r="J439" s="87"/>
      <c r="K439" s="7"/>
      <c r="L439" s="7"/>
      <c r="M439" s="87"/>
      <c r="N439" s="7"/>
      <c r="O439" s="87"/>
      <c r="P439" s="7"/>
      <c r="Q439" s="87"/>
      <c r="R439" s="7"/>
      <c r="S439" s="87"/>
      <c r="T439" s="7"/>
      <c r="U439" s="8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row>
    <row r="440" spans="1:51" x14ac:dyDescent="0.2">
      <c r="A440" s="7"/>
      <c r="B440" s="7"/>
      <c r="C440" s="7"/>
      <c r="D440" s="7"/>
      <c r="E440" s="7"/>
      <c r="F440" s="7"/>
      <c r="G440" s="7"/>
      <c r="H440" s="7"/>
      <c r="I440" s="7"/>
      <c r="J440" s="87"/>
      <c r="K440" s="7"/>
      <c r="L440" s="7"/>
      <c r="M440" s="87"/>
      <c r="N440" s="7"/>
      <c r="O440" s="87"/>
      <c r="P440" s="7"/>
      <c r="Q440" s="87"/>
      <c r="R440" s="7"/>
      <c r="S440" s="87"/>
      <c r="T440" s="7"/>
      <c r="U440" s="8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row>
    <row r="441" spans="1:51" x14ac:dyDescent="0.2">
      <c r="A441" s="7"/>
      <c r="B441" s="7"/>
      <c r="C441" s="7"/>
      <c r="D441" s="7"/>
      <c r="E441" s="7"/>
      <c r="F441" s="7"/>
      <c r="G441" s="7"/>
      <c r="H441" s="7"/>
      <c r="I441" s="7"/>
      <c r="J441" s="87"/>
      <c r="K441" s="7"/>
      <c r="L441" s="7"/>
      <c r="M441" s="87"/>
      <c r="N441" s="7"/>
      <c r="O441" s="87"/>
      <c r="P441" s="7"/>
      <c r="Q441" s="87"/>
      <c r="R441" s="7"/>
      <c r="S441" s="87"/>
      <c r="T441" s="7"/>
      <c r="U441" s="8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row>
    <row r="442" spans="1:51" x14ac:dyDescent="0.2">
      <c r="A442" s="7"/>
      <c r="B442" s="7"/>
      <c r="C442" s="7"/>
      <c r="D442" s="7"/>
      <c r="E442" s="7"/>
      <c r="F442" s="7"/>
      <c r="G442" s="7"/>
      <c r="H442" s="7"/>
      <c r="I442" s="7"/>
      <c r="J442" s="87"/>
      <c r="K442" s="7"/>
      <c r="L442" s="7"/>
      <c r="M442" s="87"/>
      <c r="N442" s="7"/>
      <c r="O442" s="87"/>
      <c r="P442" s="7"/>
      <c r="Q442" s="87"/>
      <c r="R442" s="7"/>
      <c r="S442" s="87"/>
      <c r="T442" s="7"/>
      <c r="U442" s="8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row>
    <row r="443" spans="1:51" x14ac:dyDescent="0.2">
      <c r="A443" s="7"/>
      <c r="B443" s="7"/>
      <c r="C443" s="7"/>
      <c r="D443" s="7"/>
      <c r="E443" s="7"/>
      <c r="F443" s="7"/>
      <c r="G443" s="7"/>
      <c r="H443" s="7"/>
      <c r="I443" s="7"/>
      <c r="J443" s="87"/>
      <c r="K443" s="7"/>
      <c r="L443" s="7"/>
      <c r="M443" s="87"/>
      <c r="N443" s="7"/>
      <c r="O443" s="87"/>
      <c r="P443" s="7"/>
      <c r="Q443" s="87"/>
      <c r="R443" s="7"/>
      <c r="S443" s="87"/>
      <c r="T443" s="7"/>
      <c r="U443" s="8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row>
    <row r="444" spans="1:51" x14ac:dyDescent="0.2">
      <c r="A444" s="7"/>
      <c r="B444" s="7"/>
      <c r="C444" s="7"/>
      <c r="D444" s="7"/>
      <c r="E444" s="7"/>
      <c r="F444" s="7"/>
      <c r="G444" s="7"/>
      <c r="H444" s="7"/>
      <c r="I444" s="7"/>
      <c r="J444" s="87"/>
      <c r="K444" s="7"/>
      <c r="L444" s="7"/>
      <c r="M444" s="87"/>
      <c r="N444" s="7"/>
      <c r="O444" s="87"/>
      <c r="P444" s="7"/>
      <c r="Q444" s="87"/>
      <c r="R444" s="7"/>
      <c r="S444" s="87"/>
      <c r="T444" s="7"/>
      <c r="U444" s="8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row>
    <row r="445" spans="1:51" x14ac:dyDescent="0.2">
      <c r="A445" s="7"/>
      <c r="B445" s="7"/>
      <c r="C445" s="7"/>
      <c r="D445" s="7"/>
      <c r="E445" s="7"/>
      <c r="F445" s="7"/>
      <c r="G445" s="7"/>
      <c r="H445" s="7"/>
      <c r="I445" s="7"/>
      <c r="J445" s="87"/>
      <c r="K445" s="7"/>
      <c r="L445" s="7"/>
      <c r="M445" s="87"/>
      <c r="N445" s="7"/>
      <c r="O445" s="87"/>
      <c r="P445" s="7"/>
      <c r="Q445" s="87"/>
      <c r="R445" s="7"/>
      <c r="S445" s="87"/>
      <c r="T445" s="7"/>
      <c r="U445" s="8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row>
    <row r="446" spans="1:51" x14ac:dyDescent="0.2">
      <c r="A446" s="7"/>
      <c r="B446" s="7"/>
      <c r="C446" s="7"/>
      <c r="D446" s="7"/>
      <c r="E446" s="7"/>
      <c r="F446" s="7"/>
      <c r="G446" s="7"/>
      <c r="H446" s="7"/>
      <c r="I446" s="7"/>
      <c r="J446" s="87"/>
      <c r="K446" s="7"/>
      <c r="L446" s="7"/>
      <c r="M446" s="87"/>
      <c r="N446" s="7"/>
      <c r="O446" s="87"/>
      <c r="P446" s="7"/>
      <c r="Q446" s="87"/>
      <c r="R446" s="7"/>
      <c r="S446" s="87"/>
      <c r="T446" s="7"/>
      <c r="U446" s="8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row>
    <row r="447" spans="1:51" x14ac:dyDescent="0.2">
      <c r="A447" s="7"/>
      <c r="B447" s="7"/>
      <c r="C447" s="7"/>
      <c r="D447" s="7"/>
      <c r="E447" s="7"/>
      <c r="F447" s="7"/>
      <c r="G447" s="7"/>
      <c r="H447" s="7"/>
      <c r="I447" s="7"/>
      <c r="J447" s="87"/>
      <c r="K447" s="7"/>
      <c r="L447" s="7"/>
      <c r="M447" s="87"/>
      <c r="N447" s="7"/>
      <c r="O447" s="87"/>
      <c r="P447" s="7"/>
      <c r="Q447" s="87"/>
      <c r="R447" s="7"/>
      <c r="S447" s="87"/>
      <c r="T447" s="7"/>
      <c r="U447" s="8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row>
    <row r="448" spans="1:51" x14ac:dyDescent="0.2">
      <c r="A448" s="7"/>
      <c r="B448" s="7"/>
      <c r="C448" s="7"/>
      <c r="D448" s="7"/>
      <c r="E448" s="7"/>
      <c r="F448" s="7"/>
      <c r="G448" s="7"/>
      <c r="H448" s="7"/>
      <c r="I448" s="7"/>
      <c r="J448" s="87"/>
      <c r="K448" s="7"/>
      <c r="L448" s="7"/>
      <c r="M448" s="87"/>
      <c r="N448" s="7"/>
      <c r="O448" s="87"/>
      <c r="P448" s="7"/>
      <c r="Q448" s="87"/>
      <c r="R448" s="7"/>
      <c r="S448" s="87"/>
      <c r="T448" s="7"/>
      <c r="U448" s="8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row>
    <row r="449" spans="1:51" x14ac:dyDescent="0.2">
      <c r="A449" s="7"/>
      <c r="B449" s="7"/>
      <c r="C449" s="7"/>
      <c r="D449" s="7"/>
      <c r="E449" s="7"/>
      <c r="F449" s="7"/>
      <c r="G449" s="7"/>
      <c r="H449" s="7"/>
      <c r="I449" s="7"/>
      <c r="J449" s="87"/>
      <c r="K449" s="7"/>
      <c r="L449" s="7"/>
      <c r="M449" s="87"/>
      <c r="N449" s="7"/>
      <c r="O449" s="87"/>
      <c r="P449" s="7"/>
      <c r="Q449" s="87"/>
      <c r="R449" s="7"/>
      <c r="S449" s="87"/>
      <c r="T449" s="7"/>
      <c r="U449" s="8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row>
    <row r="450" spans="1:51" x14ac:dyDescent="0.2">
      <c r="A450" s="7"/>
      <c r="B450" s="7"/>
      <c r="C450" s="7"/>
      <c r="D450" s="7"/>
      <c r="E450" s="7"/>
      <c r="F450" s="7"/>
      <c r="G450" s="7"/>
      <c r="H450" s="7"/>
      <c r="I450" s="7"/>
      <c r="J450" s="87"/>
      <c r="K450" s="7"/>
      <c r="L450" s="7"/>
      <c r="M450" s="87"/>
      <c r="N450" s="7"/>
      <c r="O450" s="87"/>
      <c r="P450" s="7"/>
      <c r="Q450" s="87"/>
      <c r="R450" s="7"/>
      <c r="S450" s="87"/>
      <c r="T450" s="7"/>
      <c r="U450" s="8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row>
    <row r="451" spans="1:51" x14ac:dyDescent="0.2">
      <c r="A451" s="7"/>
      <c r="B451" s="7"/>
      <c r="C451" s="7"/>
      <c r="D451" s="7"/>
      <c r="E451" s="7"/>
      <c r="F451" s="7"/>
      <c r="G451" s="7"/>
      <c r="H451" s="7"/>
      <c r="I451" s="7"/>
      <c r="J451" s="87"/>
      <c r="K451" s="7"/>
      <c r="L451" s="7"/>
      <c r="M451" s="87"/>
      <c r="N451" s="7"/>
      <c r="O451" s="87"/>
      <c r="P451" s="7"/>
      <c r="Q451" s="87"/>
      <c r="R451" s="7"/>
      <c r="S451" s="87"/>
      <c r="T451" s="7"/>
      <c r="U451" s="8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row>
    <row r="452" spans="1:51" x14ac:dyDescent="0.2">
      <c r="A452" s="7"/>
      <c r="B452" s="7"/>
      <c r="C452" s="7"/>
      <c r="D452" s="7"/>
      <c r="E452" s="7"/>
      <c r="F452" s="7"/>
      <c r="G452" s="7"/>
      <c r="H452" s="7"/>
      <c r="I452" s="7"/>
      <c r="J452" s="87"/>
      <c r="K452" s="7"/>
      <c r="L452" s="7"/>
      <c r="M452" s="87"/>
      <c r="N452" s="7"/>
      <c r="O452" s="87"/>
      <c r="P452" s="7"/>
      <c r="Q452" s="87"/>
      <c r="R452" s="7"/>
      <c r="S452" s="87"/>
      <c r="T452" s="7"/>
      <c r="U452" s="8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row>
    <row r="453" spans="1:51" x14ac:dyDescent="0.2">
      <c r="A453" s="7"/>
      <c r="B453" s="7"/>
      <c r="C453" s="7"/>
      <c r="D453" s="7"/>
      <c r="E453" s="7"/>
      <c r="F453" s="7"/>
      <c r="G453" s="7"/>
      <c r="H453" s="7"/>
      <c r="I453" s="7"/>
      <c r="J453" s="87"/>
      <c r="K453" s="7"/>
      <c r="L453" s="7"/>
      <c r="M453" s="87"/>
      <c r="N453" s="7"/>
      <c r="O453" s="87"/>
      <c r="P453" s="7"/>
      <c r="Q453" s="87"/>
      <c r="R453" s="7"/>
      <c r="S453" s="87"/>
      <c r="T453" s="7"/>
      <c r="U453" s="8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row>
    <row r="454" spans="1:51" x14ac:dyDescent="0.2">
      <c r="A454" s="7"/>
      <c r="B454" s="7"/>
      <c r="C454" s="7"/>
      <c r="D454" s="7"/>
      <c r="E454" s="7"/>
      <c r="F454" s="7"/>
      <c r="G454" s="7"/>
      <c r="H454" s="7"/>
      <c r="I454" s="7"/>
      <c r="J454" s="87"/>
      <c r="K454" s="7"/>
      <c r="L454" s="7"/>
      <c r="M454" s="87"/>
      <c r="N454" s="7"/>
      <c r="O454" s="87"/>
      <c r="P454" s="7"/>
      <c r="Q454" s="87"/>
      <c r="R454" s="7"/>
      <c r="S454" s="87"/>
      <c r="T454" s="7"/>
      <c r="U454" s="8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row>
    <row r="455" spans="1:51" x14ac:dyDescent="0.2">
      <c r="A455" s="7"/>
      <c r="B455" s="7"/>
      <c r="C455" s="7"/>
      <c r="D455" s="7"/>
      <c r="E455" s="7"/>
      <c r="F455" s="7"/>
      <c r="G455" s="7"/>
      <c r="H455" s="7"/>
      <c r="I455" s="7"/>
      <c r="J455" s="87"/>
      <c r="K455" s="7"/>
      <c r="L455" s="7"/>
      <c r="M455" s="87"/>
      <c r="N455" s="7"/>
      <c r="O455" s="87"/>
      <c r="P455" s="7"/>
      <c r="Q455" s="87"/>
      <c r="R455" s="7"/>
      <c r="S455" s="87"/>
      <c r="T455" s="7"/>
      <c r="U455" s="8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row>
    <row r="456" spans="1:51" x14ac:dyDescent="0.2">
      <c r="A456" s="7"/>
      <c r="B456" s="7"/>
      <c r="C456" s="7"/>
      <c r="D456" s="7"/>
      <c r="E456" s="7"/>
      <c r="F456" s="7"/>
      <c r="G456" s="7"/>
      <c r="H456" s="7"/>
      <c r="I456" s="7"/>
      <c r="J456" s="87"/>
      <c r="K456" s="7"/>
      <c r="L456" s="7"/>
      <c r="M456" s="87"/>
      <c r="N456" s="7"/>
      <c r="O456" s="87"/>
      <c r="P456" s="7"/>
      <c r="Q456" s="87"/>
      <c r="R456" s="7"/>
      <c r="S456" s="87"/>
      <c r="T456" s="7"/>
      <c r="U456" s="8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row>
    <row r="457" spans="1:51" x14ac:dyDescent="0.2">
      <c r="A457" s="7"/>
      <c r="B457" s="7"/>
      <c r="C457" s="7"/>
      <c r="D457" s="7"/>
      <c r="E457" s="7"/>
      <c r="F457" s="7"/>
      <c r="G457" s="7"/>
      <c r="H457" s="7"/>
      <c r="I457" s="7"/>
      <c r="J457" s="87"/>
      <c r="K457" s="7"/>
      <c r="L457" s="7"/>
      <c r="M457" s="87"/>
      <c r="N457" s="7"/>
      <c r="O457" s="87"/>
      <c r="P457" s="7"/>
      <c r="Q457" s="87"/>
      <c r="R457" s="7"/>
      <c r="S457" s="87"/>
      <c r="T457" s="7"/>
      <c r="U457" s="8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row>
    <row r="458" spans="1:51" x14ac:dyDescent="0.2">
      <c r="A458" s="7"/>
      <c r="B458" s="7"/>
      <c r="C458" s="7"/>
      <c r="D458" s="7"/>
      <c r="E458" s="7"/>
      <c r="F458" s="7"/>
      <c r="G458" s="7"/>
      <c r="H458" s="7"/>
      <c r="I458" s="7"/>
      <c r="J458" s="87"/>
      <c r="K458" s="7"/>
      <c r="L458" s="7"/>
      <c r="M458" s="87"/>
      <c r="N458" s="7"/>
      <c r="O458" s="87"/>
      <c r="P458" s="7"/>
      <c r="Q458" s="87"/>
      <c r="R458" s="7"/>
      <c r="S458" s="87"/>
      <c r="T458" s="7"/>
      <c r="U458" s="8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row>
    <row r="459" spans="1:51" x14ac:dyDescent="0.2">
      <c r="A459" s="7"/>
      <c r="B459" s="7"/>
      <c r="C459" s="7"/>
      <c r="D459" s="7"/>
      <c r="E459" s="7"/>
      <c r="F459" s="7"/>
      <c r="G459" s="7"/>
      <c r="H459" s="7"/>
      <c r="I459" s="7"/>
      <c r="J459" s="87"/>
      <c r="K459" s="7"/>
      <c r="L459" s="7"/>
      <c r="M459" s="87"/>
      <c r="N459" s="7"/>
      <c r="O459" s="87"/>
      <c r="P459" s="7"/>
      <c r="Q459" s="87"/>
      <c r="R459" s="7"/>
      <c r="S459" s="87"/>
      <c r="T459" s="7"/>
      <c r="U459" s="8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row>
    <row r="460" spans="1:51" x14ac:dyDescent="0.2">
      <c r="A460" s="7"/>
      <c r="B460" s="7"/>
      <c r="C460" s="7"/>
      <c r="D460" s="7"/>
      <c r="E460" s="7"/>
      <c r="F460" s="7"/>
      <c r="G460" s="7"/>
      <c r="H460" s="7"/>
      <c r="I460" s="7"/>
      <c r="J460" s="87"/>
      <c r="K460" s="7"/>
      <c r="L460" s="7"/>
      <c r="M460" s="87"/>
      <c r="N460" s="7"/>
      <c r="O460" s="87"/>
      <c r="P460" s="7"/>
      <c r="Q460" s="87"/>
      <c r="R460" s="7"/>
      <c r="S460" s="87"/>
      <c r="T460" s="7"/>
      <c r="U460" s="8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row>
    <row r="461" spans="1:51" x14ac:dyDescent="0.2">
      <c r="A461" s="7"/>
      <c r="B461" s="7"/>
      <c r="C461" s="7"/>
      <c r="D461" s="7"/>
      <c r="E461" s="7"/>
      <c r="F461" s="7"/>
      <c r="G461" s="7"/>
      <c r="H461" s="7"/>
      <c r="I461" s="7"/>
      <c r="J461" s="87"/>
      <c r="K461" s="7"/>
      <c r="L461" s="7"/>
      <c r="M461" s="87"/>
      <c r="N461" s="7"/>
      <c r="O461" s="87"/>
      <c r="P461" s="7"/>
      <c r="Q461" s="87"/>
      <c r="R461" s="7"/>
      <c r="S461" s="87"/>
      <c r="T461" s="7"/>
      <c r="U461" s="8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row>
    <row r="462" spans="1:51" x14ac:dyDescent="0.2">
      <c r="A462" s="7"/>
      <c r="B462" s="7"/>
      <c r="C462" s="7"/>
      <c r="D462" s="7"/>
      <c r="E462" s="7"/>
      <c r="F462" s="7"/>
      <c r="G462" s="7"/>
      <c r="H462" s="7"/>
      <c r="I462" s="7"/>
      <c r="J462" s="87"/>
      <c r="K462" s="7"/>
      <c r="L462" s="7"/>
      <c r="M462" s="87"/>
      <c r="N462" s="7"/>
      <c r="O462" s="87"/>
      <c r="P462" s="7"/>
      <c r="Q462" s="87"/>
      <c r="R462" s="7"/>
      <c r="S462" s="87"/>
      <c r="T462" s="7"/>
      <c r="U462" s="8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row>
    <row r="463" spans="1:51" x14ac:dyDescent="0.2">
      <c r="A463" s="7"/>
      <c r="B463" s="7"/>
      <c r="C463" s="7"/>
      <c r="D463" s="7"/>
      <c r="E463" s="7"/>
      <c r="F463" s="7"/>
      <c r="G463" s="7"/>
      <c r="H463" s="7"/>
      <c r="I463" s="7"/>
      <c r="J463" s="87"/>
      <c r="K463" s="7"/>
      <c r="L463" s="7"/>
      <c r="M463" s="87"/>
      <c r="N463" s="7"/>
      <c r="O463" s="87"/>
      <c r="P463" s="7"/>
      <c r="Q463" s="87"/>
      <c r="R463" s="7"/>
      <c r="S463" s="87"/>
      <c r="T463" s="7"/>
      <c r="U463" s="8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row>
    <row r="464" spans="1:51" x14ac:dyDescent="0.2">
      <c r="A464" s="7"/>
      <c r="B464" s="7"/>
      <c r="C464" s="7"/>
      <c r="D464" s="7"/>
      <c r="E464" s="7"/>
      <c r="F464" s="7"/>
      <c r="G464" s="7"/>
      <c r="H464" s="7"/>
      <c r="I464" s="7"/>
      <c r="J464" s="87"/>
      <c r="K464" s="7"/>
      <c r="L464" s="7"/>
      <c r="M464" s="87"/>
      <c r="N464" s="7"/>
      <c r="O464" s="87"/>
      <c r="P464" s="7"/>
      <c r="Q464" s="87"/>
      <c r="R464" s="7"/>
      <c r="S464" s="87"/>
      <c r="T464" s="7"/>
      <c r="U464" s="8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row>
    <row r="465" spans="1:51" x14ac:dyDescent="0.2">
      <c r="A465" s="7"/>
      <c r="B465" s="7"/>
      <c r="C465" s="7"/>
      <c r="D465" s="7"/>
      <c r="E465" s="7"/>
      <c r="F465" s="7"/>
      <c r="G465" s="7"/>
      <c r="H465" s="7"/>
      <c r="I465" s="7"/>
      <c r="J465" s="87"/>
      <c r="K465" s="7"/>
      <c r="L465" s="7"/>
      <c r="M465" s="87"/>
      <c r="N465" s="7"/>
      <c r="O465" s="87"/>
      <c r="P465" s="7"/>
      <c r="Q465" s="87"/>
      <c r="R465" s="7"/>
      <c r="S465" s="87"/>
      <c r="T465" s="7"/>
      <c r="U465" s="8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row>
    <row r="466" spans="1:51" x14ac:dyDescent="0.2">
      <c r="A466" s="7"/>
      <c r="B466" s="7"/>
      <c r="C466" s="7"/>
      <c r="D466" s="7"/>
      <c r="E466" s="7"/>
      <c r="F466" s="7"/>
      <c r="G466" s="7"/>
      <c r="H466" s="7"/>
      <c r="I466" s="7"/>
      <c r="J466" s="87"/>
      <c r="K466" s="7"/>
      <c r="L466" s="7"/>
      <c r="M466" s="87"/>
      <c r="N466" s="7"/>
      <c r="O466" s="87"/>
      <c r="P466" s="7"/>
      <c r="Q466" s="87"/>
      <c r="R466" s="7"/>
      <c r="S466" s="87"/>
      <c r="T466" s="7"/>
      <c r="U466" s="8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row>
    <row r="467" spans="1:51" x14ac:dyDescent="0.2">
      <c r="A467" s="7"/>
      <c r="B467" s="7"/>
      <c r="C467" s="7"/>
      <c r="D467" s="7"/>
      <c r="E467" s="7"/>
      <c r="F467" s="7"/>
      <c r="G467" s="7"/>
      <c r="H467" s="7"/>
      <c r="I467" s="7"/>
      <c r="J467" s="87"/>
      <c r="K467" s="7"/>
      <c r="L467" s="7"/>
      <c r="M467" s="87"/>
      <c r="N467" s="7"/>
      <c r="O467" s="87"/>
      <c r="P467" s="7"/>
      <c r="Q467" s="87"/>
      <c r="R467" s="7"/>
      <c r="S467" s="87"/>
      <c r="T467" s="7"/>
      <c r="U467" s="8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row>
    <row r="468" spans="1:51" x14ac:dyDescent="0.2">
      <c r="A468" s="7"/>
      <c r="B468" s="7"/>
      <c r="C468" s="7"/>
      <c r="D468" s="7"/>
      <c r="E468" s="7"/>
      <c r="F468" s="7"/>
      <c r="G468" s="7"/>
      <c r="H468" s="7"/>
      <c r="I468" s="7"/>
      <c r="J468" s="87"/>
      <c r="K468" s="7"/>
      <c r="L468" s="7"/>
      <c r="M468" s="87"/>
      <c r="N468" s="7"/>
      <c r="O468" s="87"/>
      <c r="P468" s="7"/>
      <c r="Q468" s="87"/>
      <c r="R468" s="7"/>
      <c r="S468" s="87"/>
      <c r="T468" s="7"/>
      <c r="U468" s="8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row>
    <row r="469" spans="1:51" x14ac:dyDescent="0.2">
      <c r="A469" s="7"/>
      <c r="B469" s="7"/>
      <c r="C469" s="7"/>
      <c r="D469" s="7"/>
      <c r="E469" s="7"/>
      <c r="F469" s="7"/>
      <c r="G469" s="7"/>
      <c r="H469" s="7"/>
      <c r="I469" s="7"/>
      <c r="J469" s="87"/>
      <c r="K469" s="7"/>
      <c r="L469" s="7"/>
      <c r="M469" s="87"/>
      <c r="N469" s="7"/>
      <c r="O469" s="87"/>
      <c r="P469" s="7"/>
      <c r="Q469" s="87"/>
      <c r="R469" s="7"/>
      <c r="S469" s="87"/>
      <c r="T469" s="7"/>
      <c r="U469" s="8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row>
    <row r="470" spans="1:51" x14ac:dyDescent="0.2">
      <c r="A470" s="7"/>
      <c r="B470" s="7"/>
      <c r="C470" s="7"/>
      <c r="D470" s="7"/>
      <c r="E470" s="7"/>
      <c r="F470" s="7"/>
      <c r="G470" s="7"/>
      <c r="H470" s="7"/>
      <c r="I470" s="7"/>
      <c r="J470" s="87"/>
      <c r="K470" s="7"/>
      <c r="L470" s="7"/>
      <c r="M470" s="87"/>
      <c r="N470" s="7"/>
      <c r="O470" s="87"/>
      <c r="P470" s="7"/>
      <c r="Q470" s="87"/>
      <c r="R470" s="7"/>
      <c r="S470" s="87"/>
      <c r="T470" s="7"/>
      <c r="U470" s="8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row>
    <row r="471" spans="1:51" x14ac:dyDescent="0.2">
      <c r="A471" s="7"/>
      <c r="B471" s="7"/>
      <c r="C471" s="7"/>
      <c r="D471" s="7"/>
      <c r="E471" s="7"/>
      <c r="F471" s="7"/>
      <c r="G471" s="7"/>
      <c r="H471" s="7"/>
      <c r="I471" s="7"/>
      <c r="J471" s="87"/>
      <c r="K471" s="7"/>
      <c r="L471" s="7"/>
      <c r="M471" s="87"/>
      <c r="N471" s="7"/>
      <c r="O471" s="87"/>
      <c r="P471" s="7"/>
      <c r="Q471" s="87"/>
      <c r="R471" s="7"/>
      <c r="S471" s="87"/>
      <c r="T471" s="7"/>
      <c r="U471" s="8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row>
    <row r="472" spans="1:51" x14ac:dyDescent="0.2">
      <c r="A472" s="7"/>
      <c r="B472" s="7"/>
      <c r="C472" s="7"/>
      <c r="D472" s="7"/>
      <c r="E472" s="7"/>
      <c r="F472" s="7"/>
      <c r="G472" s="7"/>
      <c r="H472" s="7"/>
      <c r="I472" s="7"/>
      <c r="J472" s="87"/>
      <c r="K472" s="7"/>
      <c r="L472" s="7"/>
      <c r="M472" s="87"/>
      <c r="N472" s="7"/>
      <c r="O472" s="87"/>
      <c r="P472" s="7"/>
      <c r="Q472" s="87"/>
      <c r="R472" s="7"/>
      <c r="S472" s="87"/>
      <c r="T472" s="7"/>
      <c r="U472" s="8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row>
    <row r="473" spans="1:51" x14ac:dyDescent="0.2">
      <c r="A473" s="7"/>
      <c r="B473" s="7"/>
      <c r="C473" s="7"/>
      <c r="D473" s="7"/>
      <c r="E473" s="7"/>
      <c r="F473" s="7"/>
      <c r="G473" s="7"/>
      <c r="H473" s="7"/>
      <c r="I473" s="7"/>
      <c r="J473" s="87"/>
      <c r="K473" s="7"/>
      <c r="L473" s="7"/>
      <c r="M473" s="87"/>
      <c r="N473" s="7"/>
      <c r="O473" s="87"/>
      <c r="P473" s="7"/>
      <c r="Q473" s="87"/>
      <c r="R473" s="7"/>
      <c r="S473" s="87"/>
      <c r="T473" s="7"/>
      <c r="U473" s="8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row>
    <row r="474" spans="1:51" x14ac:dyDescent="0.2">
      <c r="A474" s="7"/>
      <c r="B474" s="7"/>
      <c r="C474" s="7"/>
      <c r="D474" s="7"/>
      <c r="E474" s="7"/>
      <c r="F474" s="7"/>
      <c r="G474" s="7"/>
      <c r="H474" s="7"/>
      <c r="I474" s="7"/>
      <c r="J474" s="87"/>
      <c r="K474" s="7"/>
      <c r="L474" s="7"/>
      <c r="M474" s="87"/>
      <c r="N474" s="7"/>
      <c r="O474" s="87"/>
      <c r="P474" s="7"/>
      <c r="Q474" s="87"/>
      <c r="R474" s="7"/>
      <c r="S474" s="87"/>
      <c r="T474" s="7"/>
      <c r="U474" s="8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row>
    <row r="475" spans="1:51" x14ac:dyDescent="0.2">
      <c r="A475" s="7"/>
      <c r="B475" s="7"/>
      <c r="C475" s="7"/>
      <c r="D475" s="7"/>
      <c r="E475" s="7"/>
      <c r="F475" s="7"/>
      <c r="G475" s="7"/>
      <c r="H475" s="7"/>
      <c r="I475" s="7"/>
      <c r="J475" s="87"/>
      <c r="K475" s="7"/>
      <c r="L475" s="7"/>
      <c r="M475" s="87"/>
      <c r="N475" s="7"/>
      <c r="O475" s="87"/>
      <c r="P475" s="7"/>
      <c r="Q475" s="87"/>
      <c r="R475" s="7"/>
      <c r="S475" s="87"/>
      <c r="T475" s="7"/>
      <c r="U475" s="8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row>
    <row r="476" spans="1:51" x14ac:dyDescent="0.2">
      <c r="A476" s="7"/>
      <c r="B476" s="7"/>
      <c r="C476" s="7"/>
      <c r="D476" s="7"/>
      <c r="E476" s="7"/>
      <c r="F476" s="7"/>
      <c r="G476" s="7"/>
      <c r="H476" s="7"/>
      <c r="I476" s="7"/>
      <c r="J476" s="87"/>
      <c r="K476" s="7"/>
      <c r="L476" s="7"/>
      <c r="M476" s="87"/>
      <c r="N476" s="7"/>
      <c r="O476" s="87"/>
      <c r="P476" s="7"/>
      <c r="Q476" s="87"/>
      <c r="R476" s="7"/>
      <c r="S476" s="87"/>
      <c r="T476" s="7"/>
      <c r="U476" s="8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row>
    <row r="477" spans="1:51" x14ac:dyDescent="0.2">
      <c r="A477" s="7"/>
      <c r="B477" s="7"/>
      <c r="C477" s="7"/>
      <c r="D477" s="7"/>
      <c r="E477" s="7"/>
      <c r="F477" s="7"/>
      <c r="G477" s="7"/>
      <c r="H477" s="7"/>
      <c r="I477" s="7"/>
      <c r="J477" s="87"/>
      <c r="K477" s="7"/>
      <c r="L477" s="7"/>
      <c r="M477" s="87"/>
      <c r="N477" s="7"/>
      <c r="O477" s="87"/>
      <c r="P477" s="7"/>
      <c r="Q477" s="87"/>
      <c r="R477" s="7"/>
      <c r="S477" s="87"/>
      <c r="T477" s="7"/>
      <c r="U477" s="8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row>
    <row r="478" spans="1:51" x14ac:dyDescent="0.2">
      <c r="A478" s="7"/>
      <c r="B478" s="7"/>
      <c r="C478" s="7"/>
      <c r="D478" s="7"/>
      <c r="E478" s="7"/>
      <c r="F478" s="7"/>
      <c r="G478" s="7"/>
      <c r="H478" s="7"/>
      <c r="I478" s="7"/>
      <c r="J478" s="87"/>
      <c r="K478" s="7"/>
      <c r="L478" s="7"/>
      <c r="M478" s="87"/>
      <c r="N478" s="7"/>
      <c r="O478" s="87"/>
      <c r="P478" s="7"/>
      <c r="Q478" s="87"/>
      <c r="R478" s="7"/>
      <c r="S478" s="87"/>
      <c r="T478" s="7"/>
      <c r="U478" s="8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row>
    <row r="479" spans="1:51" x14ac:dyDescent="0.2">
      <c r="A479" s="7"/>
      <c r="B479" s="7"/>
      <c r="C479" s="7"/>
      <c r="D479" s="7"/>
      <c r="E479" s="7"/>
      <c r="F479" s="7"/>
      <c r="G479" s="7"/>
      <c r="H479" s="7"/>
      <c r="I479" s="7"/>
      <c r="J479" s="87"/>
      <c r="K479" s="7"/>
      <c r="L479" s="7"/>
      <c r="M479" s="87"/>
      <c r="N479" s="7"/>
      <c r="O479" s="87"/>
      <c r="P479" s="7"/>
      <c r="Q479" s="87"/>
      <c r="R479" s="7"/>
      <c r="S479" s="87"/>
      <c r="T479" s="7"/>
      <c r="U479" s="8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row>
    <row r="480" spans="1:51" x14ac:dyDescent="0.2">
      <c r="A480" s="7"/>
      <c r="B480" s="7"/>
      <c r="C480" s="7"/>
      <c r="D480" s="7"/>
      <c r="E480" s="7"/>
      <c r="F480" s="7"/>
      <c r="G480" s="7"/>
      <c r="H480" s="7"/>
      <c r="I480" s="7"/>
      <c r="J480" s="87"/>
      <c r="K480" s="7"/>
      <c r="L480" s="7"/>
      <c r="M480" s="87"/>
      <c r="N480" s="7"/>
      <c r="O480" s="87"/>
      <c r="P480" s="7"/>
      <c r="Q480" s="87"/>
      <c r="R480" s="7"/>
      <c r="S480" s="87"/>
      <c r="T480" s="7"/>
      <c r="U480" s="8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row>
    <row r="481" spans="1:51" x14ac:dyDescent="0.2">
      <c r="A481" s="7"/>
      <c r="B481" s="7"/>
      <c r="C481" s="7"/>
      <c r="D481" s="7"/>
      <c r="E481" s="7"/>
      <c r="F481" s="7"/>
      <c r="G481" s="7"/>
      <c r="H481" s="7"/>
      <c r="I481" s="7"/>
      <c r="J481" s="87"/>
      <c r="K481" s="7"/>
      <c r="L481" s="7"/>
      <c r="M481" s="87"/>
      <c r="N481" s="7"/>
      <c r="O481" s="87"/>
      <c r="P481" s="7"/>
      <c r="Q481" s="87"/>
      <c r="R481" s="7"/>
      <c r="S481" s="87"/>
      <c r="T481" s="7"/>
      <c r="U481" s="8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row>
    <row r="482" spans="1:51" x14ac:dyDescent="0.2">
      <c r="A482" s="7"/>
      <c r="B482" s="7"/>
      <c r="C482" s="7"/>
      <c r="D482" s="7"/>
      <c r="E482" s="7"/>
      <c r="F482" s="7"/>
      <c r="G482" s="7"/>
      <c r="H482" s="7"/>
      <c r="I482" s="7"/>
      <c r="J482" s="87"/>
      <c r="K482" s="7"/>
      <c r="L482" s="7"/>
      <c r="M482" s="87"/>
      <c r="N482" s="7"/>
      <c r="O482" s="87"/>
      <c r="P482" s="7"/>
      <c r="Q482" s="87"/>
      <c r="R482" s="7"/>
      <c r="S482" s="87"/>
      <c r="T482" s="7"/>
      <c r="U482" s="8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row>
    <row r="483" spans="1:51" x14ac:dyDescent="0.2">
      <c r="A483" s="7"/>
      <c r="B483" s="7"/>
      <c r="C483" s="7"/>
      <c r="D483" s="7"/>
      <c r="E483" s="7"/>
      <c r="F483" s="7"/>
      <c r="G483" s="7"/>
      <c r="H483" s="7"/>
      <c r="I483" s="7"/>
      <c r="J483" s="87"/>
      <c r="K483" s="7"/>
      <c r="L483" s="7"/>
      <c r="M483" s="87"/>
      <c r="N483" s="7"/>
      <c r="O483" s="87"/>
      <c r="P483" s="7"/>
      <c r="Q483" s="87"/>
      <c r="R483" s="7"/>
      <c r="S483" s="87"/>
      <c r="T483" s="7"/>
      <c r="U483" s="8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row>
    <row r="484" spans="1:51" x14ac:dyDescent="0.2">
      <c r="A484" s="7"/>
      <c r="B484" s="7"/>
      <c r="C484" s="7"/>
      <c r="D484" s="7"/>
      <c r="E484" s="7"/>
      <c r="F484" s="7"/>
      <c r="G484" s="7"/>
      <c r="H484" s="7"/>
      <c r="I484" s="7"/>
      <c r="J484" s="87"/>
      <c r="K484" s="7"/>
      <c r="L484" s="7"/>
      <c r="M484" s="87"/>
      <c r="N484" s="7"/>
      <c r="O484" s="87"/>
      <c r="P484" s="7"/>
      <c r="Q484" s="87"/>
      <c r="R484" s="7"/>
      <c r="S484" s="87"/>
      <c r="T484" s="7"/>
      <c r="U484" s="8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row>
    <row r="485" spans="1:51" x14ac:dyDescent="0.2">
      <c r="A485" s="7"/>
      <c r="B485" s="7"/>
      <c r="C485" s="7"/>
      <c r="D485" s="7"/>
      <c r="E485" s="7"/>
      <c r="F485" s="7"/>
      <c r="G485" s="7"/>
      <c r="H485" s="7"/>
      <c r="I485" s="7"/>
      <c r="J485" s="87"/>
      <c r="K485" s="7"/>
      <c r="L485" s="7"/>
      <c r="M485" s="87"/>
      <c r="N485" s="7"/>
      <c r="O485" s="87"/>
      <c r="P485" s="7"/>
      <c r="Q485" s="87"/>
      <c r="R485" s="7"/>
      <c r="S485" s="87"/>
      <c r="T485" s="7"/>
      <c r="U485" s="8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row>
    <row r="486" spans="1:51" x14ac:dyDescent="0.2">
      <c r="A486" s="7"/>
      <c r="B486" s="7"/>
      <c r="C486" s="7"/>
      <c r="D486" s="7"/>
      <c r="E486" s="7"/>
      <c r="F486" s="7"/>
      <c r="G486" s="7"/>
      <c r="H486" s="7"/>
      <c r="I486" s="7"/>
      <c r="J486" s="87"/>
      <c r="K486" s="7"/>
      <c r="L486" s="7"/>
      <c r="M486" s="87"/>
      <c r="N486" s="7"/>
      <c r="O486" s="87"/>
      <c r="P486" s="7"/>
      <c r="Q486" s="87"/>
      <c r="R486" s="7"/>
      <c r="S486" s="87"/>
      <c r="T486" s="7"/>
      <c r="U486" s="8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row>
    <row r="487" spans="1:51" x14ac:dyDescent="0.2">
      <c r="A487" s="7"/>
      <c r="B487" s="7"/>
      <c r="C487" s="7"/>
      <c r="D487" s="7"/>
      <c r="E487" s="7"/>
      <c r="F487" s="7"/>
      <c r="G487" s="7"/>
      <c r="H487" s="7"/>
      <c r="I487" s="7"/>
      <c r="J487" s="87"/>
      <c r="K487" s="7"/>
      <c r="L487" s="7"/>
      <c r="M487" s="87"/>
      <c r="N487" s="7"/>
      <c r="O487" s="87"/>
      <c r="P487" s="7"/>
      <c r="Q487" s="87"/>
      <c r="R487" s="7"/>
      <c r="S487" s="87"/>
      <c r="T487" s="7"/>
      <c r="U487" s="8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row>
    <row r="488" spans="1:51" x14ac:dyDescent="0.2">
      <c r="A488" s="7"/>
      <c r="B488" s="7"/>
      <c r="C488" s="7"/>
      <c r="D488" s="7"/>
      <c r="E488" s="7"/>
      <c r="F488" s="7"/>
      <c r="G488" s="7"/>
      <c r="H488" s="7"/>
      <c r="I488" s="7"/>
      <c r="J488" s="87"/>
      <c r="K488" s="7"/>
      <c r="L488" s="7"/>
      <c r="M488" s="87"/>
      <c r="N488" s="7"/>
      <c r="O488" s="87"/>
      <c r="P488" s="7"/>
      <c r="Q488" s="87"/>
      <c r="R488" s="7"/>
      <c r="S488" s="87"/>
      <c r="T488" s="7"/>
      <c r="U488" s="8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row>
    <row r="489" spans="1:51" x14ac:dyDescent="0.2">
      <c r="A489" s="7"/>
      <c r="B489" s="7"/>
      <c r="C489" s="7"/>
      <c r="D489" s="7"/>
      <c r="E489" s="7"/>
      <c r="F489" s="7"/>
      <c r="G489" s="7"/>
      <c r="H489" s="7"/>
      <c r="I489" s="7"/>
      <c r="J489" s="87"/>
      <c r="K489" s="7"/>
      <c r="L489" s="7"/>
      <c r="M489" s="87"/>
      <c r="N489" s="7"/>
      <c r="O489" s="87"/>
      <c r="P489" s="7"/>
      <c r="Q489" s="87"/>
      <c r="R489" s="7"/>
      <c r="S489" s="87"/>
      <c r="T489" s="7"/>
      <c r="U489" s="8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row>
    <row r="490" spans="1:51" x14ac:dyDescent="0.2">
      <c r="A490" s="7"/>
      <c r="B490" s="7"/>
      <c r="C490" s="7"/>
      <c r="D490" s="7"/>
      <c r="E490" s="7"/>
      <c r="F490" s="7"/>
      <c r="G490" s="7"/>
      <c r="H490" s="7"/>
      <c r="I490" s="7"/>
      <c r="J490" s="87"/>
      <c r="K490" s="7"/>
      <c r="L490" s="7"/>
      <c r="M490" s="87"/>
      <c r="N490" s="7"/>
      <c r="O490" s="87"/>
      <c r="P490" s="7"/>
      <c r="Q490" s="87"/>
      <c r="R490" s="7"/>
      <c r="S490" s="87"/>
      <c r="T490" s="7"/>
      <c r="U490" s="8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row>
    <row r="491" spans="1:51" x14ac:dyDescent="0.2">
      <c r="A491" s="7"/>
      <c r="B491" s="7"/>
      <c r="C491" s="7"/>
      <c r="D491" s="7"/>
      <c r="E491" s="7"/>
      <c r="F491" s="7"/>
      <c r="G491" s="7"/>
      <c r="H491" s="7"/>
      <c r="I491" s="7"/>
      <c r="J491" s="87"/>
      <c r="K491" s="7"/>
      <c r="L491" s="7"/>
      <c r="M491" s="87"/>
      <c r="N491" s="7"/>
      <c r="O491" s="87"/>
      <c r="P491" s="7"/>
      <c r="Q491" s="87"/>
      <c r="R491" s="7"/>
      <c r="S491" s="87"/>
      <c r="T491" s="7"/>
      <c r="U491" s="8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row>
    <row r="492" spans="1:51" x14ac:dyDescent="0.2">
      <c r="A492" s="7"/>
      <c r="B492" s="7"/>
      <c r="C492" s="7"/>
      <c r="D492" s="7"/>
      <c r="E492" s="7"/>
      <c r="F492" s="7"/>
      <c r="G492" s="7"/>
      <c r="H492" s="7"/>
      <c r="I492" s="7"/>
      <c r="J492" s="87"/>
      <c r="K492" s="7"/>
      <c r="L492" s="7"/>
      <c r="M492" s="87"/>
      <c r="N492" s="7"/>
      <c r="O492" s="87"/>
      <c r="P492" s="7"/>
      <c r="Q492" s="87"/>
      <c r="R492" s="7"/>
      <c r="S492" s="87"/>
      <c r="T492" s="7"/>
      <c r="U492" s="8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row>
    <row r="493" spans="1:51" x14ac:dyDescent="0.2">
      <c r="A493" s="7"/>
      <c r="B493" s="7"/>
      <c r="C493" s="7"/>
      <c r="D493" s="7"/>
      <c r="E493" s="7"/>
      <c r="F493" s="7"/>
      <c r="G493" s="7"/>
      <c r="H493" s="7"/>
      <c r="I493" s="7"/>
      <c r="J493" s="87"/>
      <c r="K493" s="7"/>
      <c r="L493" s="7"/>
      <c r="M493" s="87"/>
      <c r="N493" s="7"/>
      <c r="O493" s="87"/>
      <c r="P493" s="7"/>
      <c r="Q493" s="87"/>
      <c r="R493" s="7"/>
      <c r="S493" s="87"/>
      <c r="T493" s="7"/>
      <c r="U493" s="8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row>
    <row r="494" spans="1:51" x14ac:dyDescent="0.2">
      <c r="A494" s="7"/>
      <c r="B494" s="7"/>
      <c r="C494" s="7"/>
      <c r="D494" s="7"/>
      <c r="E494" s="7"/>
      <c r="F494" s="7"/>
      <c r="G494" s="7"/>
      <c r="H494" s="7"/>
      <c r="I494" s="7"/>
      <c r="J494" s="87"/>
      <c r="K494" s="7"/>
      <c r="L494" s="7"/>
      <c r="M494" s="87"/>
      <c r="N494" s="7"/>
      <c r="O494" s="87"/>
      <c r="P494" s="7"/>
      <c r="Q494" s="87"/>
      <c r="R494" s="7"/>
      <c r="S494" s="87"/>
      <c r="T494" s="7"/>
      <c r="U494" s="8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row>
    <row r="495" spans="1:51" x14ac:dyDescent="0.2">
      <c r="A495" s="7"/>
      <c r="B495" s="7"/>
      <c r="C495" s="7"/>
      <c r="D495" s="7"/>
      <c r="E495" s="7"/>
      <c r="F495" s="7"/>
      <c r="G495" s="7"/>
      <c r="H495" s="7"/>
      <c r="I495" s="7"/>
      <c r="J495" s="87"/>
      <c r="K495" s="7"/>
      <c r="L495" s="7"/>
      <c r="M495" s="87"/>
      <c r="N495" s="7"/>
      <c r="O495" s="87"/>
      <c r="P495" s="7"/>
      <c r="Q495" s="87"/>
      <c r="R495" s="7"/>
      <c r="S495" s="87"/>
      <c r="T495" s="7"/>
      <c r="U495" s="8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row>
    <row r="496" spans="1:51" x14ac:dyDescent="0.2">
      <c r="A496" s="7"/>
      <c r="B496" s="7"/>
      <c r="C496" s="7"/>
      <c r="D496" s="7"/>
      <c r="E496" s="7"/>
      <c r="F496" s="7"/>
      <c r="G496" s="7"/>
      <c r="H496" s="7"/>
      <c r="I496" s="7"/>
      <c r="J496" s="87"/>
      <c r="K496" s="7"/>
      <c r="L496" s="7"/>
      <c r="M496" s="87"/>
      <c r="N496" s="7"/>
      <c r="O496" s="87"/>
      <c r="P496" s="7"/>
      <c r="Q496" s="87"/>
      <c r="R496" s="7"/>
      <c r="S496" s="87"/>
      <c r="T496" s="7"/>
      <c r="U496" s="8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row>
    <row r="497" spans="1:51" x14ac:dyDescent="0.2">
      <c r="A497" s="7"/>
      <c r="B497" s="7"/>
      <c r="C497" s="7"/>
      <c r="D497" s="7"/>
      <c r="E497" s="7"/>
      <c r="F497" s="7"/>
      <c r="G497" s="7"/>
      <c r="H497" s="7"/>
      <c r="I497" s="7"/>
      <c r="J497" s="87"/>
      <c r="K497" s="7"/>
      <c r="L497" s="7"/>
      <c r="M497" s="87"/>
      <c r="N497" s="7"/>
      <c r="O497" s="87"/>
      <c r="P497" s="7"/>
      <c r="Q497" s="87"/>
      <c r="R497" s="7"/>
      <c r="S497" s="87"/>
      <c r="T497" s="7"/>
      <c r="U497" s="8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row>
    <row r="498" spans="1:51" x14ac:dyDescent="0.2">
      <c r="A498" s="7"/>
      <c r="B498" s="7"/>
      <c r="C498" s="7"/>
      <c r="D498" s="7"/>
      <c r="E498" s="7"/>
      <c r="F498" s="7"/>
      <c r="G498" s="7"/>
      <c r="H498" s="7"/>
      <c r="I498" s="7"/>
      <c r="J498" s="87"/>
      <c r="K498" s="7"/>
      <c r="L498" s="7"/>
      <c r="M498" s="87"/>
      <c r="N498" s="7"/>
      <c r="O498" s="87"/>
      <c r="P498" s="7"/>
      <c r="Q498" s="87"/>
      <c r="R498" s="7"/>
      <c r="S498" s="87"/>
      <c r="T498" s="7"/>
      <c r="U498" s="8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row>
    <row r="499" spans="1:51" x14ac:dyDescent="0.2">
      <c r="A499" s="7"/>
      <c r="B499" s="7"/>
      <c r="C499" s="7"/>
      <c r="D499" s="7"/>
      <c r="E499" s="7"/>
      <c r="F499" s="7"/>
      <c r="G499" s="7"/>
      <c r="H499" s="7"/>
      <c r="I499" s="7"/>
      <c r="J499" s="87"/>
      <c r="K499" s="7"/>
      <c r="L499" s="7"/>
      <c r="M499" s="87"/>
      <c r="N499" s="7"/>
      <c r="O499" s="87"/>
      <c r="P499" s="7"/>
      <c r="Q499" s="87"/>
      <c r="R499" s="7"/>
      <c r="S499" s="87"/>
      <c r="T499" s="7"/>
      <c r="U499" s="8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row>
    <row r="500" spans="1:51" x14ac:dyDescent="0.2">
      <c r="A500" s="7"/>
      <c r="B500" s="7"/>
      <c r="C500" s="7"/>
      <c r="D500" s="7"/>
      <c r="E500" s="7"/>
      <c r="F500" s="7"/>
      <c r="G500" s="7"/>
      <c r="H500" s="7"/>
      <c r="I500" s="7"/>
      <c r="J500" s="87"/>
      <c r="K500" s="7"/>
      <c r="L500" s="7"/>
      <c r="M500" s="87"/>
      <c r="N500" s="7"/>
      <c r="O500" s="87"/>
      <c r="P500" s="7"/>
      <c r="Q500" s="87"/>
      <c r="R500" s="7"/>
      <c r="S500" s="87"/>
      <c r="T500" s="7"/>
      <c r="U500" s="8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row>
    <row r="501" spans="1:51" x14ac:dyDescent="0.2">
      <c r="A501" s="7"/>
      <c r="B501" s="7"/>
      <c r="C501" s="7"/>
      <c r="D501" s="7"/>
      <c r="E501" s="7"/>
      <c r="F501" s="7"/>
      <c r="G501" s="7"/>
      <c r="H501" s="7"/>
      <c r="I501" s="7"/>
      <c r="J501" s="87"/>
      <c r="K501" s="7"/>
      <c r="L501" s="7"/>
      <c r="M501" s="87"/>
      <c r="N501" s="7"/>
      <c r="O501" s="87"/>
      <c r="P501" s="7"/>
      <c r="Q501" s="87"/>
      <c r="R501" s="7"/>
      <c r="S501" s="87"/>
      <c r="T501" s="7"/>
      <c r="U501" s="8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row>
    <row r="502" spans="1:51" x14ac:dyDescent="0.2">
      <c r="A502" s="7"/>
      <c r="B502" s="7"/>
      <c r="C502" s="7"/>
      <c r="D502" s="7"/>
      <c r="E502" s="7"/>
      <c r="F502" s="7"/>
      <c r="G502" s="7"/>
      <c r="H502" s="7"/>
      <c r="I502" s="7"/>
      <c r="J502" s="87"/>
      <c r="K502" s="7"/>
      <c r="L502" s="7"/>
      <c r="M502" s="87"/>
      <c r="N502" s="7"/>
      <c r="O502" s="87"/>
      <c r="P502" s="7"/>
      <c r="Q502" s="87"/>
      <c r="R502" s="7"/>
      <c r="S502" s="87"/>
      <c r="T502" s="7"/>
      <c r="U502" s="8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row>
    <row r="503" spans="1:51" x14ac:dyDescent="0.2">
      <c r="A503" s="7"/>
      <c r="B503" s="7"/>
      <c r="C503" s="7"/>
      <c r="D503" s="7"/>
      <c r="E503" s="7"/>
      <c r="F503" s="7"/>
      <c r="G503" s="7"/>
      <c r="H503" s="7"/>
      <c r="I503" s="7"/>
      <c r="J503" s="87"/>
      <c r="K503" s="7"/>
      <c r="L503" s="7"/>
      <c r="M503" s="87"/>
      <c r="N503" s="7"/>
      <c r="O503" s="87"/>
      <c r="P503" s="7"/>
      <c r="Q503" s="87"/>
      <c r="R503" s="7"/>
      <c r="S503" s="87"/>
      <c r="T503" s="7"/>
      <c r="U503" s="8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row>
    <row r="504" spans="1:51" x14ac:dyDescent="0.2">
      <c r="A504" s="7"/>
      <c r="B504" s="7"/>
      <c r="C504" s="7"/>
      <c r="D504" s="7"/>
      <c r="E504" s="7"/>
      <c r="F504" s="7"/>
      <c r="G504" s="7"/>
      <c r="H504" s="7"/>
      <c r="I504" s="7"/>
      <c r="J504" s="87"/>
      <c r="K504" s="7"/>
      <c r="L504" s="7"/>
      <c r="M504" s="87"/>
      <c r="N504" s="7"/>
      <c r="O504" s="87"/>
      <c r="P504" s="7"/>
      <c r="Q504" s="87"/>
      <c r="R504" s="7"/>
      <c r="S504" s="87"/>
      <c r="T504" s="7"/>
      <c r="U504" s="8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row>
    <row r="505" spans="1:51" x14ac:dyDescent="0.2">
      <c r="A505" s="7"/>
      <c r="B505" s="7"/>
      <c r="C505" s="7"/>
      <c r="D505" s="7"/>
      <c r="E505" s="7"/>
      <c r="F505" s="7"/>
      <c r="G505" s="7"/>
      <c r="H505" s="7"/>
      <c r="I505" s="7"/>
      <c r="J505" s="87"/>
      <c r="K505" s="7"/>
      <c r="L505" s="7"/>
      <c r="M505" s="87"/>
      <c r="N505" s="7"/>
      <c r="O505" s="87"/>
      <c r="P505" s="7"/>
      <c r="Q505" s="87"/>
      <c r="R505" s="7"/>
      <c r="S505" s="87"/>
      <c r="T505" s="7"/>
      <c r="U505" s="8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row>
    <row r="506" spans="1:51" x14ac:dyDescent="0.2">
      <c r="A506" s="7"/>
      <c r="B506" s="7"/>
      <c r="C506" s="7"/>
      <c r="D506" s="7"/>
      <c r="E506" s="7"/>
      <c r="F506" s="7"/>
      <c r="G506" s="7"/>
      <c r="H506" s="7"/>
      <c r="I506" s="7"/>
      <c r="J506" s="87"/>
      <c r="K506" s="7"/>
      <c r="L506" s="7"/>
      <c r="M506" s="87"/>
      <c r="N506" s="7"/>
      <c r="O506" s="87"/>
      <c r="P506" s="7"/>
      <c r="Q506" s="87"/>
      <c r="R506" s="7"/>
      <c r="S506" s="87"/>
      <c r="T506" s="7"/>
      <c r="U506" s="8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row>
    <row r="507" spans="1:51" x14ac:dyDescent="0.2">
      <c r="A507" s="7"/>
      <c r="B507" s="7"/>
      <c r="C507" s="7"/>
      <c r="D507" s="7"/>
      <c r="E507" s="7"/>
      <c r="F507" s="7"/>
      <c r="G507" s="7"/>
      <c r="H507" s="7"/>
      <c r="I507" s="7"/>
      <c r="J507" s="87"/>
      <c r="K507" s="7"/>
      <c r="L507" s="7"/>
      <c r="M507" s="87"/>
      <c r="N507" s="7"/>
      <c r="O507" s="87"/>
      <c r="P507" s="7"/>
      <c r="Q507" s="87"/>
      <c r="R507" s="7"/>
      <c r="S507" s="87"/>
      <c r="T507" s="7"/>
      <c r="U507" s="8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row>
    <row r="508" spans="1:51" x14ac:dyDescent="0.2">
      <c r="A508" s="7"/>
      <c r="B508" s="7"/>
      <c r="C508" s="7"/>
      <c r="D508" s="7"/>
      <c r="E508" s="7"/>
      <c r="F508" s="7"/>
      <c r="G508" s="7"/>
      <c r="H508" s="7"/>
      <c r="I508" s="7"/>
      <c r="J508" s="87"/>
      <c r="K508" s="7"/>
      <c r="L508" s="7"/>
      <c r="M508" s="87"/>
      <c r="N508" s="7"/>
      <c r="O508" s="87"/>
      <c r="P508" s="7"/>
      <c r="Q508" s="87"/>
      <c r="R508" s="7"/>
      <c r="S508" s="87"/>
      <c r="T508" s="7"/>
      <c r="U508" s="8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row>
    <row r="509" spans="1:51" x14ac:dyDescent="0.2">
      <c r="A509" s="7"/>
      <c r="B509" s="7"/>
      <c r="C509" s="7"/>
      <c r="D509" s="7"/>
      <c r="E509" s="7"/>
      <c r="F509" s="7"/>
      <c r="G509" s="7"/>
      <c r="H509" s="7"/>
      <c r="I509" s="7"/>
      <c r="J509" s="87"/>
      <c r="K509" s="7"/>
      <c r="L509" s="7"/>
      <c r="M509" s="87"/>
      <c r="N509" s="7"/>
      <c r="O509" s="87"/>
      <c r="P509" s="7"/>
      <c r="Q509" s="87"/>
      <c r="R509" s="7"/>
      <c r="S509" s="87"/>
      <c r="T509" s="7"/>
      <c r="U509" s="8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row>
    <row r="510" spans="1:51" x14ac:dyDescent="0.2">
      <c r="A510" s="7"/>
      <c r="B510" s="7"/>
      <c r="C510" s="7"/>
      <c r="D510" s="7"/>
      <c r="E510" s="7"/>
      <c r="F510" s="7"/>
      <c r="G510" s="7"/>
      <c r="H510" s="7"/>
      <c r="I510" s="7"/>
      <c r="J510" s="87"/>
      <c r="K510" s="7"/>
      <c r="L510" s="7"/>
      <c r="M510" s="87"/>
      <c r="N510" s="7"/>
      <c r="O510" s="87"/>
      <c r="P510" s="7"/>
      <c r="Q510" s="87"/>
      <c r="R510" s="7"/>
      <c r="S510" s="87"/>
      <c r="T510" s="7"/>
      <c r="U510" s="8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row>
    <row r="511" spans="1:51" x14ac:dyDescent="0.2">
      <c r="A511" s="7"/>
      <c r="B511" s="7"/>
      <c r="C511" s="7"/>
      <c r="D511" s="7"/>
      <c r="E511" s="7"/>
      <c r="F511" s="7"/>
      <c r="G511" s="7"/>
      <c r="H511" s="7"/>
      <c r="I511" s="7"/>
      <c r="J511" s="87"/>
      <c r="K511" s="7"/>
      <c r="L511" s="7"/>
      <c r="M511" s="87"/>
      <c r="N511" s="7"/>
      <c r="O511" s="87"/>
      <c r="P511" s="7"/>
      <c r="Q511" s="87"/>
      <c r="R511" s="7"/>
      <c r="S511" s="87"/>
      <c r="T511" s="7"/>
      <c r="U511" s="8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row>
    <row r="512" spans="1:51" x14ac:dyDescent="0.2">
      <c r="A512" s="7"/>
      <c r="B512" s="7"/>
      <c r="C512" s="7"/>
      <c r="D512" s="7"/>
      <c r="E512" s="7"/>
      <c r="F512" s="7"/>
      <c r="G512" s="7"/>
      <c r="H512" s="7"/>
      <c r="I512" s="7"/>
      <c r="J512" s="87"/>
      <c r="K512" s="7"/>
      <c r="L512" s="7"/>
      <c r="M512" s="87"/>
      <c r="N512" s="7"/>
      <c r="O512" s="87"/>
      <c r="P512" s="7"/>
      <c r="Q512" s="87"/>
      <c r="R512" s="7"/>
      <c r="S512" s="87"/>
      <c r="T512" s="7"/>
      <c r="U512" s="8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row>
    <row r="513" spans="1:51" x14ac:dyDescent="0.2">
      <c r="A513" s="7"/>
      <c r="B513" s="7"/>
      <c r="C513" s="7"/>
      <c r="D513" s="7"/>
      <c r="E513" s="7"/>
      <c r="F513" s="7"/>
      <c r="G513" s="7"/>
      <c r="H513" s="7"/>
      <c r="I513" s="7"/>
      <c r="J513" s="87"/>
      <c r="K513" s="7"/>
      <c r="L513" s="7"/>
      <c r="M513" s="87"/>
      <c r="N513" s="7"/>
      <c r="O513" s="87"/>
      <c r="P513" s="7"/>
      <c r="Q513" s="87"/>
      <c r="R513" s="7"/>
      <c r="S513" s="87"/>
      <c r="T513" s="7"/>
      <c r="U513" s="8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row>
    <row r="514" spans="1:51" x14ac:dyDescent="0.2">
      <c r="A514" s="7"/>
      <c r="B514" s="7"/>
      <c r="C514" s="7"/>
      <c r="D514" s="7"/>
      <c r="E514" s="7"/>
      <c r="F514" s="7"/>
      <c r="G514" s="7"/>
      <c r="H514" s="7"/>
      <c r="I514" s="7"/>
      <c r="J514" s="87"/>
      <c r="K514" s="7"/>
      <c r="L514" s="7"/>
      <c r="M514" s="87"/>
      <c r="N514" s="7"/>
      <c r="O514" s="87"/>
      <c r="P514" s="7"/>
      <c r="Q514" s="87"/>
      <c r="R514" s="7"/>
      <c r="S514" s="87"/>
      <c r="T514" s="7"/>
      <c r="U514" s="8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row>
    <row r="515" spans="1:51" x14ac:dyDescent="0.2">
      <c r="A515" s="7"/>
      <c r="B515" s="7"/>
      <c r="C515" s="7"/>
      <c r="D515" s="7"/>
      <c r="E515" s="7"/>
      <c r="F515" s="7"/>
      <c r="G515" s="7"/>
      <c r="H515" s="7"/>
      <c r="I515" s="7"/>
      <c r="J515" s="87"/>
      <c r="K515" s="7"/>
      <c r="L515" s="7"/>
      <c r="M515" s="87"/>
      <c r="N515" s="7"/>
      <c r="O515" s="87"/>
      <c r="P515" s="7"/>
      <c r="Q515" s="87"/>
      <c r="R515" s="7"/>
      <c r="S515" s="87"/>
      <c r="T515" s="7"/>
      <c r="U515" s="8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row>
    <row r="516" spans="1:51" x14ac:dyDescent="0.2">
      <c r="A516" s="7"/>
      <c r="B516" s="7"/>
      <c r="C516" s="7"/>
      <c r="D516" s="7"/>
      <c r="E516" s="7"/>
      <c r="F516" s="7"/>
      <c r="G516" s="7"/>
      <c r="H516" s="7"/>
      <c r="I516" s="7"/>
      <c r="J516" s="87"/>
      <c r="K516" s="7"/>
      <c r="L516" s="7"/>
      <c r="M516" s="87"/>
      <c r="N516" s="7"/>
      <c r="O516" s="87"/>
      <c r="P516" s="7"/>
      <c r="Q516" s="87"/>
      <c r="R516" s="7"/>
      <c r="S516" s="87"/>
      <c r="T516" s="7"/>
      <c r="U516" s="8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row>
  </sheetData>
  <mergeCells count="25">
    <mergeCell ref="BX6:CC6"/>
    <mergeCell ref="BR6:BW6"/>
    <mergeCell ref="A1:N1"/>
    <mergeCell ref="A2:N2"/>
    <mergeCell ref="N6:O7"/>
    <mergeCell ref="K6:K7"/>
    <mergeCell ref="A3:O3"/>
    <mergeCell ref="A4:O4"/>
    <mergeCell ref="D6:D7"/>
    <mergeCell ref="A6:A7"/>
    <mergeCell ref="C6:C7"/>
    <mergeCell ref="H6:H7"/>
    <mergeCell ref="E6:F6"/>
    <mergeCell ref="I6:J7"/>
    <mergeCell ref="L6:M7"/>
    <mergeCell ref="G6:G7"/>
    <mergeCell ref="BL6:BQ6"/>
    <mergeCell ref="BF6:BK6"/>
    <mergeCell ref="AZ6:BE6"/>
    <mergeCell ref="AT6:AY6"/>
    <mergeCell ref="AN6:AS6"/>
    <mergeCell ref="AH6:AM6"/>
    <mergeCell ref="V6:AA6"/>
    <mergeCell ref="AB6:AG6"/>
    <mergeCell ref="P6:U6"/>
  </mergeCells>
  <phoneticPr fontId="0" type="noConversion"/>
  <printOptions horizontalCentered="1"/>
  <pageMargins left="0.19685039370078741" right="0.19685039370078741" top="0.19685039370078741" bottom="0.39370078740157483" header="0" footer="0.19685039370078741"/>
  <pageSetup scale="35" orientation="portrait" r:id="rId1"/>
  <headerFooter alignWithMargins="0">
    <oddFooter>&amp;C&amp;8Página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Volumetria</vt:lpstr>
      <vt:lpstr>Volumetria!Área_de_impresión</vt:lpstr>
      <vt:lpstr>Volumetria!Títulos_a_imprimir</vt:lpstr>
    </vt:vector>
  </TitlesOfParts>
  <Company>D.G.C.O.P.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IVONNE HERNANDEZ</dc:creator>
  <cp:lastModifiedBy>HP</cp:lastModifiedBy>
  <cp:lastPrinted>2018-02-12T15:24:40Z</cp:lastPrinted>
  <dcterms:created xsi:type="dcterms:W3CDTF">1997-11-21T18:05:36Z</dcterms:created>
  <dcterms:modified xsi:type="dcterms:W3CDTF">2018-02-12T20:37:27Z</dcterms:modified>
</cp:coreProperties>
</file>