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8915" windowHeight="11565"/>
  </bookViews>
  <sheets>
    <sheet name="Resultados indicador sem" sheetId="1" r:id="rId1"/>
  </sheets>
  <externalReferences>
    <externalReference r:id="rId2"/>
  </externalReferences>
  <definedNames>
    <definedName name="_xlnm._FilterDatabase" localSheetId="0" hidden="1">'Resultados indicador sem'!$A$3:$V$72</definedName>
    <definedName name="_xlnm.Print_Area" localSheetId="0">'Resultados indicador sem'!$A$1:$V$74</definedName>
    <definedName name="_xlnm.Print_Titles" localSheetId="0">'Resultados indicador sem'!$3:$3</definedName>
  </definedNames>
  <calcPr calcId="144525"/>
</workbook>
</file>

<file path=xl/calcChain.xml><?xml version="1.0" encoding="utf-8"?>
<calcChain xmlns="http://schemas.openxmlformats.org/spreadsheetml/2006/main">
  <c r="Q71" i="1" l="1"/>
  <c r="Q70" i="1"/>
  <c r="Q69" i="1"/>
  <c r="Q68" i="1"/>
  <c r="Q67" i="1"/>
  <c r="Q61" i="1"/>
  <c r="Q59" i="1"/>
  <c r="Q58" i="1"/>
  <c r="Q57" i="1"/>
  <c r="Q56" i="1"/>
  <c r="Q55" i="1"/>
  <c r="Q54" i="1"/>
  <c r="Q53" i="1"/>
  <c r="Q52" i="1"/>
  <c r="Q51" i="1"/>
  <c r="Q50" i="1"/>
  <c r="Q48" i="1"/>
  <c r="Q47" i="1"/>
  <c r="Q46" i="1"/>
  <c r="Q45" i="1"/>
  <c r="Q44" i="1"/>
  <c r="Q43" i="1"/>
  <c r="Q42" i="1"/>
  <c r="Q41" i="1"/>
  <c r="Q40" i="1"/>
  <c r="Q34" i="1"/>
  <c r="Q33" i="1"/>
  <c r="Q23" i="1"/>
  <c r="Q20" i="1"/>
  <c r="Q19" i="1"/>
  <c r="Q18" i="1"/>
  <c r="Q17" i="1"/>
  <c r="Q16" i="1"/>
  <c r="Q15" i="1"/>
  <c r="Q14" i="1"/>
  <c r="Q13" i="1"/>
  <c r="Q11" i="1"/>
  <c r="Q10" i="1"/>
  <c r="Q7" i="1"/>
  <c r="Q6" i="1"/>
  <c r="Q5" i="1"/>
  <c r="Q4" i="1"/>
</calcChain>
</file>

<file path=xl/comments1.xml><?xml version="1.0" encoding="utf-8"?>
<comments xmlns="http://schemas.openxmlformats.org/spreadsheetml/2006/main">
  <authors>
    <author>Luis Mario Muñoz Calderón</author>
    <author>Ever Antonio Villalobos Garcia</author>
  </authors>
  <commentList>
    <comment ref="G7" authorId="0">
      <text>
        <r>
          <rPr>
            <b/>
            <sz val="22"/>
            <color indexed="81"/>
            <rFont val="Tahoma"/>
            <family val="2"/>
          </rPr>
          <t>Luis Mario Muñoz Calderón:</t>
        </r>
        <r>
          <rPr>
            <sz val="22"/>
            <color indexed="81"/>
            <rFont val="Tahoma"/>
            <family val="2"/>
          </rPr>
          <t xml:space="preserve">
Este si se puede semaforiozar ya que si determina los policias y entre mas policias es mejor por los mil habitantes se entiende por que hay mayor seguiridad </t>
        </r>
      </text>
    </comment>
    <comment ref="I27" authorId="1">
      <text>
        <r>
          <rPr>
            <b/>
            <sz val="9"/>
            <color indexed="81"/>
            <rFont val="Tahoma"/>
            <family val="2"/>
          </rPr>
          <t>Ever Antonio Villalobos Garcia:</t>
        </r>
        <r>
          <rPr>
            <sz val="9"/>
            <color indexed="81"/>
            <rFont val="Tahoma"/>
            <family val="2"/>
          </rPr>
          <t xml:space="preserve">
Este estaba asignado mal a la DSPM pero se cambió.</t>
        </r>
      </text>
    </comment>
    <comment ref="P63" author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</commentList>
</comments>
</file>

<file path=xl/sharedStrings.xml><?xml version="1.0" encoding="utf-8"?>
<sst xmlns="http://schemas.openxmlformats.org/spreadsheetml/2006/main" count="837" uniqueCount="471">
  <si>
    <t xml:space="preserve">COMPARATIVO HISTORICO POR INDICADORES </t>
  </si>
  <si>
    <t>RESULTADOS</t>
  </si>
  <si>
    <t>RANGO HISTÓRICO</t>
  </si>
  <si>
    <t>#</t>
  </si>
  <si>
    <t>EJE</t>
  </si>
  <si>
    <t>CLAVE</t>
  </si>
  <si>
    <t>DEFINICIÓN DEL INDICADOR</t>
  </si>
  <si>
    <t>UNIDAD DE MEDIDA DE RESULTADO</t>
  </si>
  <si>
    <t>INDICADOR</t>
  </si>
  <si>
    <t>NIVEL</t>
  </si>
  <si>
    <t>DEPENDENCIA RESPONSABLE</t>
  </si>
  <si>
    <t>SUB-RESPONSABLE</t>
  </si>
  <si>
    <t>FRECUENCIA DE MEDICIÓN</t>
  </si>
  <si>
    <t>2DO SEM 2013</t>
  </si>
  <si>
    <t>1ER SEM 2014</t>
  </si>
  <si>
    <t>2DO SEM 2014</t>
  </si>
  <si>
    <t>1ER SEM 2015</t>
  </si>
  <si>
    <t>2DO SEM 2015</t>
  </si>
  <si>
    <t>1ER SEM 2016</t>
  </si>
  <si>
    <t>MÍNIMO</t>
  </si>
  <si>
    <t>MÁXIMO</t>
  </si>
  <si>
    <t>Rango Historico (de Promedio)</t>
  </si>
  <si>
    <t xml:space="preserve">RESULTADO 2DO SEM 2015 </t>
  </si>
  <si>
    <t xml:space="preserve">INTERPRETACIÓN DE RESULTADO
2DO SEM 2015 </t>
  </si>
  <si>
    <t>Ubicación</t>
  </si>
  <si>
    <t>1U</t>
  </si>
  <si>
    <t>Determinar el número de empleados municipales por cada mil habitantes.</t>
  </si>
  <si>
    <t xml:space="preserve"> Empleados municipales
por cada mil habitantes.</t>
  </si>
  <si>
    <t>1U. EMPLEADOS MUNICIPALES POR CADA MIL HABITANTES</t>
  </si>
  <si>
    <t>Empleados municipales por cada mil habitantes</t>
  </si>
  <si>
    <t>Eficiencia</t>
  </si>
  <si>
    <t>OM</t>
  </si>
  <si>
    <t>DPE</t>
  </si>
  <si>
    <t>Semestral</t>
  </si>
  <si>
    <t>5.47 A 8.42</t>
  </si>
  <si>
    <t xml:space="preserve">Este indicador es de carácter informativo, por tal motivo no se puede interpretar su resultado </t>
  </si>
  <si>
    <t xml:space="preserve">4U </t>
  </si>
  <si>
    <t>Determinar la relación de litros de
combustible gastados por el gobierno municipal respecto de su
población total.</t>
  </si>
  <si>
    <t>Litros de combustible
gastados por habitante</t>
  </si>
  <si>
    <t>4U. LITROS DE COMBUSTIBLE GASTADOS POR HABITANTE</t>
  </si>
  <si>
    <t>Litros de combustible gastados por habitante</t>
  </si>
  <si>
    <t>2.8 a 5.97</t>
  </si>
  <si>
    <t>5U</t>
  </si>
  <si>
    <t>Determinar el número de vehículos automotores por habitante.</t>
  </si>
  <si>
    <t>Vehículos Automotores por habitante.</t>
  </si>
  <si>
    <t>5U. VEHÍCULOS AUTOMOTORES POR HABITANTE</t>
  </si>
  <si>
    <t>Vehículos automotores por habitante</t>
  </si>
  <si>
    <t>EXTERNO</t>
  </si>
  <si>
    <t>SHCP, GOB DEL EDO</t>
  </si>
  <si>
    <t>0.36 a 0.53</t>
  </si>
  <si>
    <t>8U</t>
  </si>
  <si>
    <t>Determinar el número de policías
operativos por cada mil habitantes.</t>
  </si>
  <si>
    <t>Policías operativos por
cada mil habitantes.</t>
  </si>
  <si>
    <t>8U. POLICÍAS OPERATIVOS POR CADA MIL HABITANTES</t>
  </si>
  <si>
    <t>Policías operativos por cada mil habitantes</t>
  </si>
  <si>
    <t>Calidad</t>
  </si>
  <si>
    <t>DSPM</t>
  </si>
  <si>
    <t>1.01 a 1.64</t>
  </si>
  <si>
    <t>Gobierno y Administración</t>
  </si>
  <si>
    <t>2GA</t>
  </si>
  <si>
    <t>Medir la eficiencia en el gasto
administrativo con relación al gasto total.</t>
  </si>
  <si>
    <t>Porcentaje de gasto
administrativo.</t>
  </si>
  <si>
    <t>2GA. TAMAÑO DE LA ADMINISTRACIÓN</t>
  </si>
  <si>
    <t>Tamaño de la administración</t>
  </si>
  <si>
    <t>TM</t>
  </si>
  <si>
    <t>N/D</t>
  </si>
  <si>
    <t>45.33% a 75.90%</t>
  </si>
  <si>
    <t xml:space="preserve">Indicador de eficiencia, entre menor resultado mas eficiente es el comportamiento del indicador </t>
  </si>
  <si>
    <t>3GA</t>
  </si>
  <si>
    <t>Determinar el porcentaje del monto de compras que se realizan por caja chica.</t>
  </si>
  <si>
    <t>Porcentaje de monto de
compras por caja chica.</t>
  </si>
  <si>
    <t>3GA. GASTO DISCRECIONAL POR CAJA CHICA</t>
  </si>
  <si>
    <t>Gasto discrecional por caja chica</t>
  </si>
  <si>
    <t>Eficacia</t>
  </si>
  <si>
    <t>0.89% a 6.99%</t>
  </si>
  <si>
    <t>Indicador de eficacia de expecion caso 1,Entre mayor resultado es mas eficiente, el cual se pondra en verde si el resultado es mayor al máximo historico</t>
  </si>
  <si>
    <t>5GA</t>
  </si>
  <si>
    <t>Determinar el número de horas
requeridas para la realización del trámite de licencia para
negocios.</t>
  </si>
  <si>
    <t>Horas promedio por
trámite de licencia para negocio.</t>
  </si>
  <si>
    <t>5GA. PROMEDIO DE HORAS PARA LA REALIZACIÓN DEL TRÁMITE DE LICENCIA PARA NEGOCIOS.</t>
  </si>
  <si>
    <t>Promedio de horas para la realización del trámite de licencia para negocios.</t>
  </si>
  <si>
    <t>DDUyE</t>
  </si>
  <si>
    <t xml:space="preserve">33.13 a 220 </t>
  </si>
  <si>
    <t>7GA</t>
  </si>
  <si>
    <t>Determinar el número de horas
requeridas para realizar el trámite de permiso de construcción de
una adición (residencial/comercial).</t>
  </si>
  <si>
    <t>Horas promedio por
trámite de permiso de construcción de una adición otorgado.</t>
  </si>
  <si>
    <t>7GA. PROMEDIO DE HORAS PARA LA REALIZACIÓN DEL TRÁMITE DE PERMISO DE CONSTRUCCIÓN DE UNA ADICIÓN (RESIDENCIAL O COMERCIAL)</t>
  </si>
  <si>
    <t>Promedio de horas para la realización del trámite de permiso de construcción de una adición (residencial o comercial)</t>
  </si>
  <si>
    <t>41.89 a 172.9</t>
  </si>
  <si>
    <t>8GA</t>
  </si>
  <si>
    <t>Determinar el número de horas
requeridas para la realización del trámite de carta de No adeudo
de predial.</t>
  </si>
  <si>
    <t>Horas promedio por
trámite de carta de No adeudo de predial entregada.</t>
  </si>
  <si>
    <t>8GA. PROMEDIO DE HORAS PARA LA REALIZACIÓN DE TRÁMITE DE CARTA DE NO ADEUDO PREDIAL</t>
  </si>
  <si>
    <t>Promedio de horas para la realización de trámite de carta de no adeudo predial</t>
  </si>
  <si>
    <t>0.17 a 30.19</t>
  </si>
  <si>
    <t>9GA</t>
  </si>
  <si>
    <t>Conocer la relación de horas de capacitación promedio brindadas a los empleados municipales
cuyo estatus es de base.</t>
  </si>
  <si>
    <t>Horas de capacitación por
empleado municipal de base.</t>
  </si>
  <si>
    <t>9GA. CAPACITACIÓN A EMPLEADOS DE BASE</t>
  </si>
  <si>
    <t>Capacitación a empleados de base</t>
  </si>
  <si>
    <t>0.94 a 11.1</t>
  </si>
  <si>
    <t xml:space="preserve">Indicador de eficacia, entre mayor resultado mas eficaz es el comportamiento del indicador </t>
  </si>
  <si>
    <t>10GA</t>
  </si>
  <si>
    <t>Conocer la relación de horas de
capacitación promedio brindadas a los empleados municipales
cuyo estatus es de confianza.</t>
  </si>
  <si>
    <t>Horas de capacitación por
empleado municipal de confianza.</t>
  </si>
  <si>
    <t>10GA. CAPACITACIÓN A EMPLEADOS DE CONFIANZA</t>
  </si>
  <si>
    <t>Capacitación a empleados de confianza</t>
  </si>
  <si>
    <t>2.55 a 13.54</t>
  </si>
  <si>
    <t>14GA</t>
  </si>
  <si>
    <t>Medir la eficiencia en el gasto en
nómina ejercido por el Ayuntamiento por cada empleado.</t>
  </si>
  <si>
    <t xml:space="preserve">Pesos ($) por empleado.
</t>
  </si>
  <si>
    <t>14GA. GASTO EN NÓMINA POR EMPLEADO</t>
  </si>
  <si>
    <t>Gasto en nómina por empleado</t>
  </si>
  <si>
    <t>$68,689.26 a $86,456.17</t>
  </si>
  <si>
    <t>15GA</t>
  </si>
  <si>
    <t>Medir la eficiencia en el gasto en
mantenimiento por unidad recolectora de residuos sólidos del
municipio.</t>
  </si>
  <si>
    <t>Pesos en mantenimiento
por unidad recolectora de residuos sólidos.</t>
  </si>
  <si>
    <t>15GA. GASTO EN MANTENIMIENTO POR UNIDAD RECOLECTORA DE RESIDUOS SÓLIDOS PROPIEDAD DEL MUNICIPIO</t>
  </si>
  <si>
    <t>Gasto en mantenimiento por unidad recolectora de residuos sólidos propiedad del municipio</t>
  </si>
  <si>
    <t>Dir. Servicios Públicos</t>
  </si>
  <si>
    <t>$48,918.01 a $139,277.87</t>
  </si>
  <si>
    <t>16GA</t>
  </si>
  <si>
    <t>Medir la eficiencia en el gasto en
mantenimiento por vehículo automotor de policía del municipio.</t>
  </si>
  <si>
    <t>Pesos en mantenimiento
por vehículo automotor de policía.</t>
  </si>
  <si>
    <t>16GA. GASTO EN MANTENIMIENTO POR VEHÍCULO AUTOMOTOR DE POLICÍA PROPIEDAD DEL MUNICIPIO</t>
  </si>
  <si>
    <t>Gasto en mantenimiento por vehículo automotor de policía propiedad del municipio</t>
  </si>
  <si>
    <t>$13,229.45 a $30,129.05</t>
  </si>
  <si>
    <t>19GA</t>
  </si>
  <si>
    <t>Determinar la relación de litros de
combustible gastados por vehículo automotor de policía del
municipio.</t>
  </si>
  <si>
    <t>Litros por vehículo
automotor de policía del municipio.</t>
  </si>
  <si>
    <t>19GA. LITROS DE COMBUSTIBLE GASTADOS POR VEHÍCULO AUTOMOTOR DE POLICÍA PROPIEDAD DEL MUNICIPIO</t>
  </si>
  <si>
    <t>Litros de combustible gastados por vehículo automotor de policía propiedad del municipio</t>
  </si>
  <si>
    <t xml:space="preserve">3,137.84 a 6,551.68 </t>
  </si>
  <si>
    <t>20GA</t>
  </si>
  <si>
    <t>Determinar la relación de litros de
combustible gastados por unidad recolectora de residuos sólidos
del municipio</t>
  </si>
  <si>
    <t>Litros por vehículo unidad
recolectora de residuos sólidos del municipio.</t>
  </si>
  <si>
    <t>20GA. LITROS DE COMBUSTIBLE GASTADOS POR UNIDAD RECOLECTORA DE RESIDUOS SÓLIDOS PROPIEDAD DEL MUNICIPIO</t>
  </si>
  <si>
    <t>Litros de combustible gastados por unidad recolectora de residuos sólidos propiedad del municipio</t>
  </si>
  <si>
    <t>7,962.46 a 12,076.87</t>
  </si>
  <si>
    <t>21GA</t>
  </si>
  <si>
    <t>Medir el costo promedio por
accidente vial en donde esté involucrado un vehículo propiedad o
bajo responsabilidad del gobierno municipal.</t>
  </si>
  <si>
    <t>Costo promedio por
accidente vial de vehículo municipal.</t>
  </si>
  <si>
    <t>21GA. COSTO PROMEDIO POR ACCIDENTE VIAL EN DONDE ESTÉ INVOLUCRADO UN VEHICULO DEL MUNICIPIO</t>
  </si>
  <si>
    <t>Costo promedio por accidente vial en donde esté involucrado un vehículo del municipio</t>
  </si>
  <si>
    <t>$3,680.01 a $13,953.18</t>
  </si>
  <si>
    <t>28GA</t>
  </si>
  <si>
    <t>Conocer la relación porcentual del
gasto en los conceptos contables 2600 y 2900 respecto al capítulo
2000 (materiales y suministros).</t>
  </si>
  <si>
    <t>Porcentaje gastado en
conceptos contables 2600 y 2900.</t>
  </si>
  <si>
    <t>28GA. GASTO EN CONCEPTOS CONTABLES 2600 Y 2900 RESPECTO AL CAPÍTULO 2000 (MATERIALES Y SUMINISTROS)</t>
  </si>
  <si>
    <t>Gasto en conceptos contables 2600 y 2900 respecto al capítulo 2000 (materiales y suministros)</t>
  </si>
  <si>
    <t>0% o más</t>
  </si>
  <si>
    <t>29GA</t>
  </si>
  <si>
    <t>Conocer la relación porcentual del
gasto en el concepto contable 3500 respecto al capítulo 3000
(servicios generales).</t>
  </si>
  <si>
    <t>Porcentaje gastado en
concepto contable 3500.</t>
  </si>
  <si>
    <t>29GA. GASTO EN CONCEPTO CONTABLE 3500 RESPECTO AL CAPÍTULO 3000 (SERVICIOS GENERALES)</t>
  </si>
  <si>
    <t>Gasto en concepto contable 3500 respecto al capítulo 3000 (servicios generales)</t>
  </si>
  <si>
    <t>Servicios Públicos</t>
  </si>
  <si>
    <t>1SER</t>
  </si>
  <si>
    <t>Medir el porcentaje de cobertura del
servicio de residuos sólidos en el municipio.</t>
  </si>
  <si>
    <t>Porcentaje de cobertura.</t>
  </si>
  <si>
    <t>1SER. COBERTURA DE RECOLECCIÓN DE RESIDUOS SÓLIDOS</t>
  </si>
  <si>
    <t>Cobertura de recolección de residuos sólidos</t>
  </si>
  <si>
    <t>46% a 99%</t>
  </si>
  <si>
    <t>2SER</t>
  </si>
  <si>
    <t>Medir el costo promedio de residuos
sólidos en vivienda atendida</t>
  </si>
  <si>
    <t>Pesos por vivienda
atendida.</t>
  </si>
  <si>
    <t>2SER. EFICIENCIA EN RECOLECCIÓN DE RESIDUOS SÓLIDOS</t>
  </si>
  <si>
    <t>Eficiencia en recolección de residuos sólidos</t>
  </si>
  <si>
    <t>$220.76 a $432.45</t>
  </si>
  <si>
    <t>3SER</t>
  </si>
  <si>
    <t>Clasificar la calidad de la
infraestructura y sitio del lugar donde se disponen los residuos
sólidos, donde según puntaje obtenido se clasifica como:
Bueno = Cumple con los 10 puntos requeridos.
Aceptable = Cumple con entre 9 y 7 puntos de los 10 requeridos.
Deficiente = Cumple con entre 5 y 6 puntos de los 10 requeridos.
Malo: Cumple con 4 o menos de los puntos de los 10 requeridos.</t>
  </si>
  <si>
    <t>Puntos cumplidos (escala 0
a 10).</t>
  </si>
  <si>
    <t>3SER. CALIDAD DEL SITIO DE LA DISPOSICIÓN FINAL DE LOS RESIDUOS SÓLIDOS</t>
  </si>
  <si>
    <t>Calidad del sitio de la disposición final de los residuos sólidos</t>
  </si>
  <si>
    <t>4.44 a 9.67</t>
  </si>
  <si>
    <t xml:space="preserve">Indicador de calidad el cual es bueno por lo tanto se queda en verde </t>
  </si>
  <si>
    <t>4SER</t>
  </si>
  <si>
    <t>Clasificar la calidad de la operación
de los sitios de disposición final de los residuos sólidos, donde
según puntaje obtenido se clasifica como:
Bueno = Cumple con los 4 puntos requeridos.
Aceptable = Cumple con 3 de los 4 puntos requeridos.
Deficiente = Cumple con 2 de los 4 puntos requeridos.
Malo= Cumple con 1 de los 4 puntos requeridos.</t>
  </si>
  <si>
    <t>Puntos cumplidos (escala 0
a 4)</t>
  </si>
  <si>
    <t>4SER. CALIDAD EN LA OPERACIÓN DE LOS SITIOS DE DISPOSICIÓN FINAL DE LOS RESIDUOS SÓLIDOS</t>
  </si>
  <si>
    <t>Calidad en la operación de los sitios de disposición final de los residuos sólidos</t>
  </si>
  <si>
    <t>2.73 a 4</t>
  </si>
  <si>
    <t>Indicador de calidad, entre mas cerca este de cumplir todos los puntos solicitados mejor será el resultado</t>
  </si>
  <si>
    <t>5SER</t>
  </si>
  <si>
    <t>Medir el costo de operación por
luminaria existente.</t>
  </si>
  <si>
    <t>Pesos por luminaria
operada.</t>
  </si>
  <si>
    <t>5SER. EFICIENCIA EN LA OPERACIÓN DEL ALUMBRADO PÚBLICO</t>
  </si>
  <si>
    <t>Eficiencia en la operación del alumbrado público</t>
  </si>
  <si>
    <t>DOPyM</t>
  </si>
  <si>
    <t>$804.26 a $1,033.00</t>
  </si>
  <si>
    <t>6SER</t>
  </si>
  <si>
    <t>Medir el costo por mantenimiento por luminaria existente.</t>
  </si>
  <si>
    <t>Pesos por luminaria mantenida</t>
  </si>
  <si>
    <t>6SER. EFICIENCIA EN EL MANTENIMIENTO DEL ALUMBRADO PÚBLICO</t>
  </si>
  <si>
    <t>Eficiencia en el mantenimiento del alumbrado público</t>
  </si>
  <si>
    <t>$128.53 a $444.85</t>
  </si>
  <si>
    <t>7SER</t>
  </si>
  <si>
    <t>Identificar la distribución porcentual de la temporalidad en la entrega del servicio de agua potable.</t>
  </si>
  <si>
    <t xml:space="preserve"> Porcentaje de predios con la
temporalidad del servicio de agua potable correspondiente.</t>
  </si>
  <si>
    <t>7SER. CALIDAD EN LA PROVISIÓN DEL SERVICIO DE AGUA POTABLE</t>
  </si>
  <si>
    <t>Calidad en la provisión del servicio de agua potable</t>
  </si>
  <si>
    <t>JMAS</t>
  </si>
  <si>
    <t>ND</t>
  </si>
  <si>
    <t>15% bueno</t>
  </si>
  <si>
    <t>Bueno 50.4% a 79.9; Aceptable 2.6% a 15.1%; Deficiente 9.8% a 32.4%; Malo 0.02% a 11%</t>
  </si>
  <si>
    <t>El resultado según el indicador lo posiciona en DEFICIENTE</t>
  </si>
  <si>
    <t>8SER</t>
  </si>
  <si>
    <t>Medir el costo de operación y mantenimiento por toma de la red de agua potable.</t>
  </si>
  <si>
    <t>Pesos por toma de agua.</t>
  </si>
  <si>
    <t>8SER. COSTO ANUAL OPERACIÓN Y MANTENIMIENTO A LA RED DE AGUA POTABLE POR TOMA</t>
  </si>
  <si>
    <t>Costo anual operación y mantenimiento a la red de agua potable por toma</t>
  </si>
  <si>
    <t>JMAS/JCAS</t>
  </si>
  <si>
    <t>$476.71 a $823.80</t>
  </si>
  <si>
    <t>9SER</t>
  </si>
  <si>
    <t>Medir el costo de operación y
mantenimiento por toma de drenaje.</t>
  </si>
  <si>
    <t>Pesos por toma de drenaje.</t>
  </si>
  <si>
    <t>9SER. COSTO ANUAL DE LA OPERACIÓN DE LA RED DE DRENAJE POR TOMA</t>
  </si>
  <si>
    <t>Costo anual de la operación de la red de drenaje por toma</t>
  </si>
  <si>
    <t>$83.74 a $212.01</t>
  </si>
  <si>
    <t>10SER</t>
  </si>
  <si>
    <t>Clasificar el nivel de calidad del
agua tratada que se entrega a receptores, donde:
Buena = Cumple con tres de los tres puntos requeridos (CT3).
Aceptable = Cumple con dos de los tres puntos requeridos (CT2).
Deficiente = Cumple con un punto de los tres requeridos (CT1).
Mala = Cumple con 0 puntos requeridos.</t>
  </si>
  <si>
    <t xml:space="preserve">Puntos cumplidos (escala 0 a 3).
</t>
  </si>
  <si>
    <t>10SER. CALIDAD DE AGUA TRATADA</t>
  </si>
  <si>
    <t>Calidad de agua tratada</t>
  </si>
  <si>
    <t>De 2 a 3 puntos</t>
  </si>
  <si>
    <t>11SER</t>
  </si>
  <si>
    <t>Determinar la inversión realizada por
metro cuadrado de mantenimiento a vialidades asfaltadas.</t>
  </si>
  <si>
    <t>Pesos invertidos por metro
cuadrado en mantenimiento.</t>
  </si>
  <si>
    <t>11SER. INVERSIÓN PROMEDIO EN MANTENIMIENTO DE VIALIDADES ASFALTADAS (M2)</t>
  </si>
  <si>
    <t>Inversión promedio en mantenimiento de vialidades asfaltadas (m2)</t>
  </si>
  <si>
    <t>DOPyM/CUM</t>
  </si>
  <si>
    <t>$1.00 a $21.72</t>
  </si>
  <si>
    <t>Indicador de eficiencia expecion de Caso 1: Entre mayor resultado es mas eficiente</t>
  </si>
  <si>
    <t>13SER</t>
  </si>
  <si>
    <t>Determinar la inversión realizada por metro cuadrado de mantenimiento a vialidades de concreto hidráulico.</t>
  </si>
  <si>
    <t>Pesos invertidos por metro cuadrado en mantenimiento.</t>
  </si>
  <si>
    <t>13SER. INVERSIÓN PROMEDIO EN MANTENIMIENTO DE VIALIDADES DE CONCRETO HIDRAULICO (M2)</t>
  </si>
  <si>
    <t>Inversión promedio en mantenimiento de vialidades de concreto hidráulico (m2)</t>
  </si>
  <si>
    <t>$0.27 a $44.49</t>
  </si>
  <si>
    <t>Hacienda Pública</t>
  </si>
  <si>
    <t>4HP</t>
  </si>
  <si>
    <t>Medir el monto de activos líquidos remanentes al 30 de junio y al 31 de diciembre para enfrentar los pasivos de corto plazo.</t>
  </si>
  <si>
    <t>Porcentaje de cobertura de los pasivos a corto plazo</t>
  </si>
  <si>
    <t>4HP. LIQUIDEZ AL CIERRE DEL AÑO</t>
  </si>
  <si>
    <t>Liquidez al cierre del año</t>
  </si>
  <si>
    <t>98.22% a 740.48%</t>
  </si>
  <si>
    <t>6HP</t>
  </si>
  <si>
    <t>Medir el porcentaje de compras licitadas respecto del monto total de compras.</t>
  </si>
  <si>
    <t>Porcentaje de compras licitadas</t>
  </si>
  <si>
    <t>6HP. GASTO SUJETO A LICITACIÓN</t>
  </si>
  <si>
    <t>Gasto sujeto a licitación</t>
  </si>
  <si>
    <t>19.59% a 40.46%</t>
  </si>
  <si>
    <t>7HP</t>
  </si>
  <si>
    <t>Medir el porcentaje de compras por
invitación directa respecto del monto total de compras</t>
  </si>
  <si>
    <t>Porcentaje de compras por invitación directa.</t>
  </si>
  <si>
    <t>7HP. GASTO SUJETO A INVITACIÓN DIRECTA</t>
  </si>
  <si>
    <t>Gasto sujeto a invitación directa</t>
  </si>
  <si>
    <t>10.64% a 36.65%</t>
  </si>
  <si>
    <t>Indicador de eficacia de expecion caso 1,: Entre menor resultado es mejor calidad, el cual se pondra en verde si el resultado es menor al minimo historico</t>
  </si>
  <si>
    <t>8HP</t>
  </si>
  <si>
    <t>Medir el porcentaje de compras por adjudicación directa respecto del monto total de compras.</t>
  </si>
  <si>
    <t>8HP. GASTO SUJETO A ADJUDICACIÓN DIRECTA</t>
  </si>
  <si>
    <t>Gasto sujeto a adjudicación directa</t>
  </si>
  <si>
    <t>33.16% a 61.84%</t>
  </si>
  <si>
    <t>Planeación y Ordenamiento Territorial</t>
  </si>
  <si>
    <t>1POT</t>
  </si>
  <si>
    <t>Identificar la relación porcentual de inversión en planeación en el Ayuntamiento.</t>
  </si>
  <si>
    <t>Porcentaje de inversión en planeación respecto de los egresos totales</t>
  </si>
  <si>
    <t>1POT. INVERSIÓN EN PLANEACIÓN</t>
  </si>
  <si>
    <t>Inversión en planeación</t>
  </si>
  <si>
    <t>Economía</t>
  </si>
  <si>
    <t>TESORERÍA, IMPLAN</t>
  </si>
  <si>
    <t>0.40% a 1.42%</t>
  </si>
  <si>
    <t>Entre mas inversión mejor resultado en el programa</t>
  </si>
  <si>
    <t>Seguridad Pública</t>
  </si>
  <si>
    <t>4SEG</t>
  </si>
  <si>
    <t>Determinar el número de detenidos por cada mil habitantes.</t>
  </si>
  <si>
    <t>Detenidos por cada mil habitantes.</t>
  </si>
  <si>
    <t>4SEG. DETENIDOS POR CADA MIL HABITANTES</t>
  </si>
  <si>
    <t>Detenidos por cada mil habitantes</t>
  </si>
  <si>
    <t>DSegPM</t>
  </si>
  <si>
    <t>7.66 a 20.08</t>
  </si>
  <si>
    <t xml:space="preserve">PENDIENTE.- Debido a que no es posible determinar de manera unilateral por el área de evaluación </t>
  </si>
  <si>
    <t>5SEG</t>
  </si>
  <si>
    <t>Determinar del universo de detenidos, el porcentaje que corresponde por faltas administrativas.</t>
  </si>
  <si>
    <t>Porcentaje de detenidos por faltas administrativas.</t>
  </si>
  <si>
    <t>5SEG. % DE DETENIDOS POR FALTAS ADMINISTRATIVAS</t>
  </si>
  <si>
    <t>% de detenidos por faltas administrativas</t>
  </si>
  <si>
    <t>79.38% a 89.04%</t>
  </si>
  <si>
    <t>6SEG</t>
  </si>
  <si>
    <t>Determinar del universo de detenidos, el porcentaje que fue remitido al ministerio público federal</t>
  </si>
  <si>
    <t>Porcentaje de remitidos al ministerio público federal.</t>
  </si>
  <si>
    <t>6SEG. % DE REMITIDOS AL MINISTERIO PÚBLICO FEDERAL DEL TOTAL DE NÚMERO DE DETENIDOS</t>
  </si>
  <si>
    <t>% de remitidos al ministerio público federal del total de número de detenidos</t>
  </si>
  <si>
    <t>0.59% a 5.95%</t>
  </si>
  <si>
    <t>7SEG</t>
  </si>
  <si>
    <t>Determinar del universo de detenidos, el porcentaje que fue remitido al ministerio público del fuero común.</t>
  </si>
  <si>
    <t>Porcentaje de remitidos al ministerio público del fuero común.</t>
  </si>
  <si>
    <t>7SEG. % DE REMITIDOS AL MINISTERIO PÚBLICO DEL FUERO COMÚN DEL TOTAL NÚMERO DE DETENIDOS</t>
  </si>
  <si>
    <t>% de remitidos al ministerio público del fuero común del total número de detenidos</t>
  </si>
  <si>
    <t>10.31% a 17.15%</t>
  </si>
  <si>
    <t>8SEG</t>
  </si>
  <si>
    <t>Conocer el índice de infracciones aplicadas en el municipio con relación al parque vehicular</t>
  </si>
  <si>
    <t>Infracciones por vehículo automotor.</t>
  </si>
  <si>
    <t>8SEG. NÚMERO DE INFRACCIONES CON RESPECTO AL PARQUE VEHICULAR EN EL MUNICIPIO</t>
  </si>
  <si>
    <t>Número de infracciones con respecto al parque vehicular en el municipio</t>
  </si>
  <si>
    <t>VIALIDAD, GOB DEL EDO</t>
  </si>
  <si>
    <t>0.06 a 0.23</t>
  </si>
  <si>
    <t>9SEG</t>
  </si>
  <si>
    <t>Determinar el número de accidentes viales por cada mil vehículos.</t>
  </si>
  <si>
    <t>Número de accidentes por cada mil vehículos.</t>
  </si>
  <si>
    <t>9SEG. ACCIDENTES VIALES POR CADA MIL VEHICULOS</t>
  </si>
  <si>
    <t>Accidentes viales por cada mil vehículos</t>
  </si>
  <si>
    <t>5.65 a 15.33</t>
  </si>
  <si>
    <t>Entre menos accidentes es mayor la calidad de conducción</t>
  </si>
  <si>
    <t>10SEG</t>
  </si>
  <si>
    <t>Determinar el porcentaje de accidentes viales en los que esta involucrado el transporte urbano.</t>
  </si>
  <si>
    <t>Porcentaje de accidentes ocasionados por el transporte urbano.</t>
  </si>
  <si>
    <t>10SEG. % DE ACCIDENTES VIALES DONDE ESTA INVOLUCRADO EL TRANSPORTE URBANO</t>
  </si>
  <si>
    <t>% de accidentes viales donde esta involucrado el transporte urbano</t>
  </si>
  <si>
    <t>5.99% a 19.19%</t>
  </si>
  <si>
    <t xml:space="preserve">Es de eficacia, pero se entiende que entre menos accidentes es mejor </t>
  </si>
  <si>
    <t>11SEG</t>
  </si>
  <si>
    <t>Conocer el porcentaje de quejas en contra del órgano de Seguridad Pública / Tránsito respecto del total de quejas contra el Ayuntamiento.</t>
  </si>
  <si>
    <t>Porcentaje de quejas contra el órgano de Seguridad Pública / Tránsito</t>
  </si>
  <si>
    <t>11SEG. % DE QUEJAS EN CONTRA DEL ÓRGANO DE SEGURIDAD PÚBLICA / TRÁNSITO RESPECTO DEL TOTAL DE QUEJAS CONTRA EL AYUNTAMIENTO</t>
  </si>
  <si>
    <t>% de quejas en contra del órgano de seguridad pública / tránsito respecto del total de quejas contra el ayuntamiento</t>
  </si>
  <si>
    <t>SA</t>
  </si>
  <si>
    <t>38% a 68%</t>
  </si>
  <si>
    <t>Es de eficacia, pero se entiende con que menos quejas es mejor el servicio</t>
  </si>
  <si>
    <t>12SEG</t>
  </si>
  <si>
    <t>Conocer del total de quejas en contra del Órgano de Seguridad Pública/Tránsito, el porcentaje de quejas que si procedieron.</t>
  </si>
  <si>
    <t>Porcentaje de quejas que sí procedieron en contra del Órgano de Seguridad Pública/Tránsito.</t>
  </si>
  <si>
    <t>12SEG. % DE QUEJAS DEL ÓRGANO DE SEGURIDAD PÚBLICA/TRÁNSITO QUE SÍ PROCEDIERON CON RESPECTO AL TOTAL DE QUEJAS PRESENTADAS</t>
  </si>
  <si>
    <t>% de quejas del órgano de seguridad pública/tránsito que sí procedieron con respecto al total de quejas presentadas</t>
  </si>
  <si>
    <t>19% a 49%</t>
  </si>
  <si>
    <t>14SEG</t>
  </si>
  <si>
    <t>Conocer del total de quejas en contra de la Dirección de Policía, el porcentaje de quejas que si procedieron.</t>
  </si>
  <si>
    <t>Porcentaje de quejas que sí procedieron en contra del área de Policía.</t>
  </si>
  <si>
    <t>14SEG. % DE QUEJAS DE LA DIRECCIÓN DE TRÁNSITO  QUE SÍ PROCEDIERON CON RESPECTO AL TOTAL DE QUEJAS PRESENTADAS</t>
  </si>
  <si>
    <t>% de quejas de la dirección de tránsito  que sí procedieron con respecto al total de quejas presentadas</t>
  </si>
  <si>
    <t>NA</t>
  </si>
  <si>
    <t>15% a 55%</t>
  </si>
  <si>
    <t>16SEG</t>
  </si>
  <si>
    <t>Conocer del total de quejas en contra de la Dirección de Policía ,el porcentaje de quejas que si procedieron.</t>
  </si>
  <si>
    <t>Porcentaje de quejas que si procedieron en contra del área de Policía.</t>
  </si>
  <si>
    <t>16SEG. % DE QUEJAS DE LA DIRECCIÓN DE POLICÍA QUE SÍ PROCEDIERON CON RESPECTO AL TOTAL DE QUEJAS PRESENTADAS</t>
  </si>
  <si>
    <t>% de quejas de la dirección de policía que sí procedieron con respecto al total de quejas presentadas</t>
  </si>
  <si>
    <t>18% a 46%</t>
  </si>
  <si>
    <t>17SEG</t>
  </si>
  <si>
    <t>Conocer el porcentaje de policías dados de baja de manera no voluntaria respecto del total de policías.</t>
  </si>
  <si>
    <t>Porcentaje de bajas definitivas no voluntarias.</t>
  </si>
  <si>
    <t>17SEG. % DE BAJAS DEFINITIVAS CON RELACIÓN AL TOTAL DE POLICIAS</t>
  </si>
  <si>
    <t>% de bajas definitivas con relación al total de policías</t>
  </si>
  <si>
    <t>0.74% a 7.95%</t>
  </si>
  <si>
    <t>18SEG</t>
  </si>
  <si>
    <t>Conocer el porcentaje de agentes de tránsito dados de baja de manera no voluntaria respecto del total de agentes de tránsito.</t>
  </si>
  <si>
    <t>18SEG. % DE BAJAS DEFINITIVAS CON RELACIÓN AL TOTAL DE TRANSITOS</t>
  </si>
  <si>
    <t>% de bajas definitivas con relación al total de tránsitos</t>
  </si>
  <si>
    <t>0.15% a 11.53%</t>
  </si>
  <si>
    <t>19SEG</t>
  </si>
  <si>
    <t>Conocer la permanencia laboral de los policías operativos en el Órgano de Seguridad Pública/Tránsito.</t>
  </si>
  <si>
    <t>Años promedio de permanencia laboral por policía operativo.</t>
  </si>
  <si>
    <t>19SEG. PERMANENCIA LABORAL DE POLICÍAS</t>
  </si>
  <si>
    <t>Permanencia laboral de policías</t>
  </si>
  <si>
    <t>7 a 10</t>
  </si>
  <si>
    <t>20SEG</t>
  </si>
  <si>
    <t>Determinar el costo promedio por accidente vial acontecido en el municipio.</t>
  </si>
  <si>
    <t>Costo Promedio por Accidente Vial.</t>
  </si>
  <si>
    <t>20SEG. COSTO ESTIMADO PROMEDIO POR ACCIDENTE VIAL</t>
  </si>
  <si>
    <t>Costo estimado promedio por accidente vial</t>
  </si>
  <si>
    <t>Resultado</t>
  </si>
  <si>
    <t>$6,834.65 a $14,296.88</t>
  </si>
  <si>
    <t xml:space="preserve">Es de resultado, por la naturaleza del indicador se interpreta de que entre menor sea el  resultado es mejor </t>
  </si>
  <si>
    <t>21SEG</t>
  </si>
  <si>
    <t>Determinar la tasa de mortalidad en accidentes viales por cada cien mil habitantes.</t>
  </si>
  <si>
    <t>Tasa de mortalidad en accidentes viales por cada cien mil habitantes.</t>
  </si>
  <si>
    <t>21SEG. TASA DE MORTALIDAD EN ACCIDENTES VIALES POR CADA 100 MIL HABITANTES</t>
  </si>
  <si>
    <t>Tasa de mortalidad en accidentes viales por cada 100 mil habitantes</t>
  </si>
  <si>
    <t>2.2 a 5.98</t>
  </si>
  <si>
    <t>22SEG</t>
  </si>
  <si>
    <t>Determinar el número de accidentes viales por cada 10 mil habitantes.</t>
  </si>
  <si>
    <t>Accidentes Viales por cada 10 mil habitantes.</t>
  </si>
  <si>
    <t>22SEG. ACCIDENTES VIALES POR CADA 10 MIL HABITANTES</t>
  </si>
  <si>
    <t>Accidentes viales por cada 10 mil habitantes</t>
  </si>
  <si>
    <t>35.17 a 80.19</t>
  </si>
  <si>
    <t>23SEG</t>
  </si>
  <si>
    <t>Conocer el número de solicitudes de servicio vía C4 a policía municipal por cada mil habitantes.</t>
  </si>
  <si>
    <t>Solicitudes de servicio vía C4 a policía municipal por cada mil habitantes</t>
  </si>
  <si>
    <t>23SEG. NÚMERO SOLICITUDES DE SERVICIO VÍA C4 A POLICÍA MUNICIPAL POR CADA MIL HABITANTES</t>
  </si>
  <si>
    <t>Número solicitudes de servicio vía c4 a policía municipal por cada mil habitantes</t>
  </si>
  <si>
    <t>45.7 a 120.1</t>
  </si>
  <si>
    <t>24SEG</t>
  </si>
  <si>
    <t>Conocer el porcentaje de solicitudes de servicio vía C4 a policía municipal relacionadas con delito.</t>
  </si>
  <si>
    <t>Porcentaje de solicitudes de servicio vía  C4 a policía municipal relacionadas con delito.</t>
  </si>
  <si>
    <t>24SEG. PORCENTAJE DE SOLICITUDES DE SERVICIO VÍA C4 A POLICÍA MUNICIPAL RELACIONADAS CON DELITO</t>
  </si>
  <si>
    <t>Porcentaje de solicitudes de servicio vía c4 a policía municipal relacionadas con delito</t>
  </si>
  <si>
    <t>Infraestructura</t>
  </si>
  <si>
    <t>6I</t>
  </si>
  <si>
    <t>Medir el gasto realizado en bacheo por m2.</t>
  </si>
  <si>
    <t>Pesos($) por metro cuadrado de bacheo.</t>
  </si>
  <si>
    <t>6I. GASTO EN BACHEO POR M2</t>
  </si>
  <si>
    <t>Gasto en bacheo por m2</t>
  </si>
  <si>
    <t>$161.29 a $324.62</t>
  </si>
  <si>
    <t>Nuevo</t>
  </si>
  <si>
    <t>1N</t>
  </si>
  <si>
    <t xml:space="preserve">Conocer el peso porcentual que representa el servicio de la deuda respecto de los ingresos más participaciones.
</t>
  </si>
  <si>
    <t>Porcentaje</t>
  </si>
  <si>
    <t xml:space="preserve">1N. PORCENTAJE QUE REPRESENTA EL SERVICIO DE LA DEUDA (PAGO INTERESES MÁS ABONO A CAPITAL) RESPECTO LOS INGRESOS PROPIOS MÁS PARTICIPACIONES </t>
  </si>
  <si>
    <t xml:space="preserve">Porcentaje que representa el servicio de la deuda (pago intereses más abono a capital) respecto los ingresos propios más participaciones </t>
  </si>
  <si>
    <t>2N</t>
  </si>
  <si>
    <t>Determinar el porcentaje de accidentes viales en los que esta involucrado el peatón y ciclista</t>
  </si>
  <si>
    <t xml:space="preserve">2N. PORCENTAJE DE ACCIDENTES VIALES DONDE ESTÁ INVOLUCRADO EL PEATÓN Y CICLISTA RESPECTO DEL TOTAL DE ACCIDENTES VIALES
</t>
  </si>
  <si>
    <t>Porcentaje de accidentes viales donde está involucrado el peatón y ciclista respecto del total de accidentes viales</t>
  </si>
  <si>
    <t>VIALIDAD</t>
  </si>
  <si>
    <t>3N</t>
  </si>
  <si>
    <t xml:space="preserve">Identificar el nivel de inversión en movilidad alternativa comparado con el total de inversión en infraestructura.
</t>
  </si>
  <si>
    <t>3N. PORCENTAJE DE INVERSIÓN EN MOVILIDAD ALTERNATIVA RESPECTO DEL TOTAL DE INVERSIÓN EN INFRAESTRUCTURA</t>
  </si>
  <si>
    <t>Porcentaje de inversión en movilidad alternativa respecto del total de inversión en infraestructura</t>
  </si>
  <si>
    <t>IMPLAN</t>
  </si>
  <si>
    <t>4N</t>
  </si>
  <si>
    <t xml:space="preserve">Conocer el nivel de inversión en movilidad alternativa respecto del total de inversión en movilidad tradicional.
</t>
  </si>
  <si>
    <t>4N. PORCENTAJE DE INVERSIÓN EN MOVILIDAD ALTERNATIVA RESPECTO DEL TOTAL DE INVERSIÓN EN MOVILIDAD TRADICIONAL</t>
  </si>
  <si>
    <t>Porcentaje de inversión en movilidad alternativa respecto del total de inversión en movilidad tradicional</t>
  </si>
  <si>
    <t>5N</t>
  </si>
  <si>
    <t>Identificar el tamaño de la deuda de corto plazo contrastada con los ingresos propios municipales y las participaciones que recibe del gobierno federal</t>
  </si>
  <si>
    <t>Veces el tamaño de la deuda de corto plazo respecto de los ingresos propios y participaciones.</t>
  </si>
  <si>
    <t>5N. DEUDA DE CORTO PLAZO RESPECTO INGRESOS PROPIOS Y PARTICIPACIONES</t>
  </si>
  <si>
    <t>Deuda de corto plazo respecto ingresos propios y participaciones</t>
  </si>
  <si>
    <t>6N</t>
  </si>
  <si>
    <t>Medir el tamaño porcentual de las ADEFAS (Adeudos de Ejercicios Fiscales Anteriores) respecto a ingresos totales.</t>
  </si>
  <si>
    <t>Porcentaje.</t>
  </si>
  <si>
    <t xml:space="preserve">6N. PORCENTAJE QUE REPRESENTAN LAS ADEFAS RESPECTO A LOS INGRESOS TOTALES
</t>
  </si>
  <si>
    <t>Porcentaje que representan las adefas respecto a los ingresos totales</t>
  </si>
  <si>
    <t>TESORERÍA</t>
  </si>
  <si>
    <t>7N</t>
  </si>
  <si>
    <t>Determinar el porcentaje de reincidencia existente entre personas detenidas por cualquier delito cometido.</t>
  </si>
  <si>
    <t>7N PORCENTAJE DE REINCIDENCIA EN PERSONAS DETENIDAS POR CUALQUIER DELITO COMETIDO</t>
  </si>
  <si>
    <t>Porcentaje de reincidencia en personas detenidas por cualquier delito cometido</t>
  </si>
  <si>
    <t>8N</t>
  </si>
  <si>
    <t>Determinar la tasa de homicidio por cada cien mil habitantes en el territorio municipal</t>
  </si>
  <si>
    <t>Tasa de homicidios por cada cien mil habitantes.</t>
  </si>
  <si>
    <t xml:space="preserve">8N. TASA DE HOMICIDIO POR CADA 100 MIL HABITANTES
</t>
  </si>
  <si>
    <t>Tasa de homicidio por cada 100 mil habitantes</t>
  </si>
  <si>
    <t>9N</t>
  </si>
  <si>
    <t>Conocer el porcentaje de solicitudes de servicio vía C4 a policía municipal relacionadas con violencia familiar y disputa vecinal.</t>
  </si>
  <si>
    <t>9N. PORCENTAJE DE SOLICITUDES DE SERVICIO VÍA C4 A POLICÍA MUNICIPAL RELACIONADAS CON VIOLENCIA FAMILIAR Y DISPUTA VECINAL</t>
  </si>
  <si>
    <t>Porcentaje de solicitudes de servicio vía c4 a policía municipal relacionadas con violencia familiar y disputa vecinal</t>
  </si>
  <si>
    <t>10N</t>
  </si>
  <si>
    <t>Determinar el número de bomberos por cada cien mil habitantes.</t>
  </si>
  <si>
    <t>Bomberos por cada cien mil habitantes.</t>
  </si>
  <si>
    <t xml:space="preserve">10N. BOMBEROS POR CADA 100,000 HABITANTES
</t>
  </si>
  <si>
    <t>Bomberos por cada 100,000 habitantes</t>
  </si>
  <si>
    <t>11N</t>
  </si>
  <si>
    <t>Identificar el número de incendios relacionados con muertes por cada cien mil habitantes.</t>
  </si>
  <si>
    <t>Número de incendios relacionados con muertes por cada cien mil habitantes</t>
  </si>
  <si>
    <t xml:space="preserve">11N. NÚMERO DE INCENDIOS RELACIONADOS CON MUERTES POR CADA 100,000 HABITANTES
</t>
  </si>
  <si>
    <t>Número de incendios relacionados con muertes por cada 100,000 habitantes</t>
  </si>
  <si>
    <t>12N</t>
  </si>
  <si>
    <t xml:space="preserve"> Medir el número de kilómetros del sistema de transporte público colectivo existente en el municipio por cada cien mil habitantes.</t>
  </si>
  <si>
    <t>Número de kilómetros del sistema de transporte público colectivo existente en el municipio por cada cien mil habitantes.</t>
  </si>
  <si>
    <t xml:space="preserve">12N. KILÓMETROS DEL SISTEMA DE TRANSPORTE PÚBLICO COLECTIVO POR CADA 100,000 HABITANTES
</t>
  </si>
  <si>
    <t>Kilómetros del sistema de transporte público colectivo por cada 100,000 habitantes</t>
  </si>
  <si>
    <t>13N</t>
  </si>
  <si>
    <t>Medir el número de kilómetros de ciclovías existentes en el municipio por cada cien mil habitantes.</t>
  </si>
  <si>
    <t>Número de kilómetros de ciclovías existentes por cada cien mil habitantes</t>
  </si>
  <si>
    <t xml:space="preserve">13N. KILÓMETROS DE CICLOVÍAS POR CADA 100,000 HABITANTES
</t>
  </si>
  <si>
    <t>Kilómetros de ciclovías por cada 100,000 habitantes</t>
  </si>
  <si>
    <r>
      <rPr>
        <b/>
        <sz val="20"/>
        <color theme="1"/>
        <rFont val="Calibri"/>
        <family val="2"/>
        <scheme val="minor"/>
      </rPr>
      <t>Nota:</t>
    </r>
    <r>
      <rPr>
        <sz val="20"/>
        <color theme="1"/>
        <rFont val="Calibri"/>
        <family val="2"/>
        <scheme val="minor"/>
      </rPr>
      <t xml:space="preserve"> El rango histórico es definido con resultados promedios obtenidos desde el año de creación del indicador.</t>
    </r>
  </si>
  <si>
    <t>Nota Los indicadores los cuales todo esta en amarrillo son dados de baja</t>
  </si>
  <si>
    <r>
      <rPr>
        <b/>
        <sz val="20"/>
        <color theme="1"/>
        <rFont val="Calibri"/>
        <family val="2"/>
        <scheme val="minor"/>
      </rPr>
      <t>Nota:</t>
    </r>
    <r>
      <rPr>
        <sz val="20"/>
        <color theme="1"/>
        <rFont val="Calibri"/>
        <family val="2"/>
        <scheme val="minor"/>
      </rPr>
      <t>Los nuevos indicadores tiene como clave #N y comio Eje Nuevo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</si>
</sst>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  <numFmt numFmtId="165" formatCode="&quot;$&quot;#,##0.00"/>
    <numFmt numFmtId="166" formatCode="[$$-80A]#,##0.00"/>
    <numFmt numFmtId="167" formatCode="_(* #,##0.00_);_(* \(#,##0.00\);_(* &quot;-&quot;??_);_(@_)"/>
    <numFmt numFmtId="168" formatCode="_(&quot;$&quot;* #,##0.00_);_(&quot;$&quot;* \(#,##0.00\);_(&quot;$&quot;* &quot;-&quot;??_);_(@_)"/>
    <numFmt numFmtId="169" formatCode="_-[$€-2]* #,##0.00_-;\-[$€-2]* #,##0.00_-;_-[$€-2]* &quot;-&quot;??_-"/>
    <numFmt numFmtId="170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sz val="22"/>
      <name val="Calibri"/>
      <family val="2"/>
      <scheme val="minor"/>
    </font>
    <font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indexed="81"/>
      <name val="Tahoma"/>
      <family val="2"/>
    </font>
    <font>
      <sz val="2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1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2" fontId="9" fillId="0" borderId="7" xfId="2" applyNumberFormat="1" applyFont="1" applyBorder="1" applyAlignment="1">
      <alignment horizontal="center" vertical="center" wrapText="1"/>
    </xf>
    <xf numFmtId="2" fontId="9" fillId="0" borderId="7" xfId="3" applyNumberFormat="1" applyFont="1" applyBorder="1" applyAlignment="1">
      <alignment horizontal="center" vertical="center" wrapText="1"/>
    </xf>
    <xf numFmtId="2" fontId="9" fillId="0" borderId="7" xfId="4" applyNumberFormat="1" applyFont="1" applyBorder="1" applyAlignment="1">
      <alignment horizontal="center" vertical="center" wrapText="1"/>
    </xf>
    <xf numFmtId="4" fontId="10" fillId="0" borderId="7" xfId="4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11" fillId="0" borderId="0" xfId="0" applyFont="1"/>
    <xf numFmtId="2" fontId="9" fillId="0" borderId="7" xfId="2" applyNumberFormat="1" applyFont="1" applyFill="1" applyBorder="1" applyAlignment="1">
      <alignment horizontal="center" vertical="center" wrapText="1"/>
    </xf>
    <xf numFmtId="2" fontId="9" fillId="0" borderId="7" xfId="3" applyNumberFormat="1" applyFont="1" applyFill="1" applyBorder="1" applyAlignment="1">
      <alignment horizontal="center" vertical="center" wrapText="1"/>
    </xf>
    <xf numFmtId="2" fontId="9" fillId="0" borderId="7" xfId="4" applyNumberFormat="1" applyFont="1" applyFill="1" applyBorder="1" applyAlignment="1">
      <alignment horizontal="center" vertical="center" wrapText="1"/>
    </xf>
    <xf numFmtId="4" fontId="10" fillId="0" borderId="7" xfId="4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4" fontId="12" fillId="0" borderId="0" xfId="1" applyNumberFormat="1" applyFont="1" applyAlignment="1">
      <alignment horizontal="center" vertical="center"/>
    </xf>
    <xf numFmtId="10" fontId="6" fillId="0" borderId="7" xfId="0" applyNumberFormat="1" applyFont="1" applyBorder="1" applyAlignment="1">
      <alignment horizontal="center" vertical="center"/>
    </xf>
    <xf numFmtId="4" fontId="10" fillId="0" borderId="7" xfId="1" applyNumberFormat="1" applyFont="1" applyBorder="1" applyAlignment="1">
      <alignment horizontal="center" vertical="center" wrapText="1"/>
    </xf>
    <xf numFmtId="1" fontId="9" fillId="0" borderId="7" xfId="3" applyNumberFormat="1" applyFont="1" applyBorder="1" applyAlignment="1">
      <alignment horizontal="center" vertical="center" wrapText="1"/>
    </xf>
    <xf numFmtId="1" fontId="9" fillId="0" borderId="7" xfId="4" applyNumberFormat="1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2" fontId="9" fillId="4" borderId="7" xfId="3" applyNumberFormat="1" applyFont="1" applyFill="1" applyBorder="1" applyAlignment="1">
      <alignment horizontal="center" vertical="center" wrapText="1"/>
    </xf>
    <xf numFmtId="2" fontId="9" fillId="4" borderId="7" xfId="4" applyNumberFormat="1" applyFont="1" applyFill="1" applyBorder="1" applyAlignment="1">
      <alignment horizontal="center" vertical="center" wrapText="1"/>
    </xf>
    <xf numFmtId="4" fontId="10" fillId="4" borderId="7" xfId="4" applyNumberFormat="1" applyFont="1" applyFill="1" applyBorder="1" applyAlignment="1">
      <alignment horizontal="center" vertical="center" wrapText="1"/>
    </xf>
    <xf numFmtId="164" fontId="9" fillId="0" borderId="7" xfId="3" applyNumberFormat="1" applyFont="1" applyBorder="1" applyAlignment="1">
      <alignment horizontal="center" vertical="center" wrapText="1"/>
    </xf>
    <xf numFmtId="164" fontId="9" fillId="0" borderId="7" xfId="4" applyNumberFormat="1" applyFont="1" applyBorder="1" applyAlignment="1">
      <alignment horizontal="center" vertical="center" wrapText="1"/>
    </xf>
    <xf numFmtId="165" fontId="9" fillId="0" borderId="7" xfId="3" applyNumberFormat="1" applyFont="1" applyBorder="1" applyAlignment="1">
      <alignment horizontal="center" vertical="center" wrapText="1"/>
    </xf>
    <xf numFmtId="165" fontId="9" fillId="0" borderId="7" xfId="4" applyNumberFormat="1" applyFont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4" fontId="9" fillId="0" borderId="7" xfId="3" applyNumberFormat="1" applyFont="1" applyBorder="1" applyAlignment="1">
      <alignment horizontal="center" vertical="center" wrapText="1"/>
    </xf>
    <xf numFmtId="4" fontId="9" fillId="0" borderId="7" xfId="4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9" fillId="0" borderId="7" xfId="3" applyNumberFormat="1" applyFont="1" applyFill="1" applyBorder="1" applyAlignment="1">
      <alignment horizontal="center" vertical="center" wrapText="1"/>
    </xf>
    <xf numFmtId="4" fontId="9" fillId="0" borderId="7" xfId="4" applyNumberFormat="1" applyFont="1" applyFill="1" applyBorder="1" applyAlignment="1">
      <alignment horizontal="center" vertical="center" wrapText="1"/>
    </xf>
    <xf numFmtId="4" fontId="10" fillId="0" borderId="7" xfId="1" applyNumberFormat="1" applyFont="1" applyFill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/>
    </xf>
    <xf numFmtId="4" fontId="12" fillId="0" borderId="7" xfId="0" applyNumberFormat="1" applyFont="1" applyFill="1" applyBorder="1" applyAlignment="1">
      <alignment horizontal="center" vertical="center"/>
    </xf>
    <xf numFmtId="3" fontId="10" fillId="0" borderId="7" xfId="4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/>
    </xf>
    <xf numFmtId="165" fontId="9" fillId="0" borderId="7" xfId="3" applyNumberFormat="1" applyFont="1" applyFill="1" applyBorder="1" applyAlignment="1">
      <alignment horizontal="center" vertical="center" wrapText="1"/>
    </xf>
    <xf numFmtId="165" fontId="9" fillId="0" borderId="7" xfId="4" applyNumberFormat="1" applyFont="1" applyFill="1" applyBorder="1" applyAlignment="1">
      <alignment horizontal="center" vertical="center" wrapText="1"/>
    </xf>
    <xf numFmtId="1" fontId="9" fillId="0" borderId="7" xfId="3" applyNumberFormat="1" applyFont="1" applyFill="1" applyBorder="1" applyAlignment="1">
      <alignment horizontal="center" vertical="center" wrapText="1"/>
    </xf>
    <xf numFmtId="1" fontId="9" fillId="0" borderId="7" xfId="4" applyNumberFormat="1" applyFont="1" applyFill="1" applyBorder="1" applyAlignment="1">
      <alignment horizontal="center" vertical="center" wrapText="1"/>
    </xf>
    <xf numFmtId="18" fontId="6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0" fontId="6" fillId="4" borderId="7" xfId="0" applyNumberFormat="1" applyFont="1" applyFill="1" applyBorder="1" applyAlignment="1">
      <alignment horizontal="center" vertical="center"/>
    </xf>
    <xf numFmtId="0" fontId="9" fillId="0" borderId="7" xfId="4" applyNumberFormat="1" applyFont="1" applyBorder="1" applyAlignment="1">
      <alignment horizontal="center" vertical="center" wrapText="1"/>
    </xf>
    <xf numFmtId="166" fontId="9" fillId="0" borderId="7" xfId="3" applyNumberFormat="1" applyFont="1" applyBorder="1" applyAlignment="1">
      <alignment horizontal="center" vertical="center" wrapText="1"/>
    </xf>
    <xf numFmtId="166" fontId="9" fillId="0" borderId="0" xfId="4" applyNumberFormat="1" applyFont="1" applyBorder="1" applyAlignment="1">
      <alignment horizontal="center" vertical="center" wrapText="1"/>
    </xf>
    <xf numFmtId="166" fontId="9" fillId="0" borderId="7" xfId="4" applyNumberFormat="1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165" fontId="9" fillId="5" borderId="7" xfId="3" applyNumberFormat="1" applyFont="1" applyFill="1" applyBorder="1" applyAlignment="1">
      <alignment horizontal="center" vertical="center" wrapText="1"/>
    </xf>
    <xf numFmtId="165" fontId="9" fillId="5" borderId="7" xfId="4" applyNumberFormat="1" applyFont="1" applyFill="1" applyBorder="1" applyAlignment="1">
      <alignment horizontal="center" vertical="center" wrapText="1"/>
    </xf>
    <xf numFmtId="4" fontId="10" fillId="5" borderId="7" xfId="4" applyNumberFormat="1" applyFont="1" applyFill="1" applyBorder="1" applyAlignment="1">
      <alignment horizontal="center" vertical="center" wrapText="1"/>
    </xf>
    <xf numFmtId="8" fontId="6" fillId="5" borderId="7" xfId="0" applyNumberFormat="1" applyFont="1" applyFill="1" applyBorder="1" applyAlignment="1">
      <alignment horizontal="center" vertical="center"/>
    </xf>
    <xf numFmtId="0" fontId="11" fillId="0" borderId="0" xfId="0" applyFont="1" applyFill="1" applyAlignment="1"/>
    <xf numFmtId="2" fontId="9" fillId="5" borderId="0" xfId="3" applyNumberFormat="1" applyFont="1" applyFill="1" applyBorder="1" applyAlignment="1">
      <alignment horizontal="center" vertical="center" wrapText="1"/>
    </xf>
    <xf numFmtId="2" fontId="9" fillId="5" borderId="0" xfId="4" applyNumberFormat="1" applyFont="1" applyFill="1" applyBorder="1" applyAlignment="1">
      <alignment horizontal="center" vertical="center" wrapText="1"/>
    </xf>
    <xf numFmtId="2" fontId="9" fillId="5" borderId="7" xfId="4" applyNumberFormat="1" applyFont="1" applyFill="1" applyBorder="1" applyAlignment="1">
      <alignment horizontal="center" vertical="center" wrapText="1"/>
    </xf>
    <xf numFmtId="10" fontId="6" fillId="5" borderId="7" xfId="0" applyNumberFormat="1" applyFont="1" applyFill="1" applyBorder="1" applyAlignment="1">
      <alignment horizontal="center" vertical="center"/>
    </xf>
    <xf numFmtId="4" fontId="9" fillId="5" borderId="7" xfId="3" applyNumberFormat="1" applyFont="1" applyFill="1" applyBorder="1" applyAlignment="1">
      <alignment horizontal="center" vertical="center" wrapText="1"/>
    </xf>
    <xf numFmtId="165" fontId="9" fillId="5" borderId="8" xfId="4" applyNumberFormat="1" applyFont="1" applyFill="1" applyBorder="1" applyAlignment="1">
      <alignment horizontal="center" vertical="center" wrapText="1"/>
    </xf>
    <xf numFmtId="4" fontId="9" fillId="5" borderId="8" xfId="4" applyNumberFormat="1" applyFont="1" applyFill="1" applyBorder="1" applyAlignment="1">
      <alignment horizontal="center" vertical="center" wrapText="1"/>
    </xf>
    <xf numFmtId="4" fontId="9" fillId="5" borderId="7" xfId="4" applyNumberFormat="1" applyFont="1" applyFill="1" applyBorder="1" applyAlignment="1">
      <alignment horizontal="center" vertical="center" wrapText="1"/>
    </xf>
    <xf numFmtId="4" fontId="10" fillId="5" borderId="7" xfId="1" applyNumberFormat="1" applyFont="1" applyFill="1" applyBorder="1" applyAlignment="1">
      <alignment horizontal="center" vertical="center" wrapText="1"/>
    </xf>
    <xf numFmtId="166" fontId="9" fillId="5" borderId="7" xfId="3" applyNumberFormat="1" applyFont="1" applyFill="1" applyBorder="1" applyAlignment="1">
      <alignment horizontal="center" vertical="center" wrapText="1"/>
    </xf>
    <xf numFmtId="166" fontId="9" fillId="5" borderId="0" xfId="4" applyNumberFormat="1" applyFont="1" applyFill="1" applyBorder="1" applyAlignment="1">
      <alignment horizontal="center" vertical="center" wrapText="1"/>
    </xf>
    <xf numFmtId="166" fontId="9" fillId="5" borderId="7" xfId="4" applyNumberFormat="1" applyFont="1" applyFill="1" applyBorder="1" applyAlignment="1">
      <alignment horizontal="center" vertical="center" wrapText="1"/>
    </xf>
    <xf numFmtId="4" fontId="9" fillId="5" borderId="7" xfId="3" applyNumberFormat="1" applyFont="1" applyFill="1" applyBorder="1" applyAlignment="1">
      <alignment horizontal="center" vertical="center"/>
    </xf>
    <xf numFmtId="4" fontId="9" fillId="5" borderId="8" xfId="4" applyNumberFormat="1" applyFont="1" applyFill="1" applyBorder="1" applyAlignment="1">
      <alignment horizontal="center" vertical="center"/>
    </xf>
    <xf numFmtId="4" fontId="9" fillId="5" borderId="7" xfId="4" applyNumberFormat="1" applyFont="1" applyFill="1" applyBorder="1" applyAlignment="1">
      <alignment horizontal="center" vertical="center"/>
    </xf>
    <xf numFmtId="4" fontId="10" fillId="5" borderId="7" xfId="4" applyNumberFormat="1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4" fontId="12" fillId="0" borderId="0" xfId="0" applyNumberFormat="1" applyFont="1"/>
    <xf numFmtId="0" fontId="1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4" fontId="11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38">
    <cellStyle name="Comma 2" xfId="5"/>
    <cellStyle name="Currency 2" xfId="6"/>
    <cellStyle name="Euro" xfId="7"/>
    <cellStyle name="Euro 2" xfId="8"/>
    <cellStyle name="Euro 2 2" xfId="9"/>
    <cellStyle name="Euro 3" xfId="10"/>
    <cellStyle name="Millares 2" xfId="11"/>
    <cellStyle name="Millares 2 2" xfId="12"/>
    <cellStyle name="Millares 2 3" xfId="13"/>
    <cellStyle name="Millares 3" xfId="14"/>
    <cellStyle name="Millares 4" xfId="15"/>
    <cellStyle name="Moneda 2" xfId="16"/>
    <cellStyle name="Moneda 2 2" xfId="17"/>
    <cellStyle name="Moneda 3" xfId="18"/>
    <cellStyle name="Moneda 3 2" xfId="19"/>
    <cellStyle name="Moneda 4" xfId="20"/>
    <cellStyle name="Moneda 5" xfId="21"/>
    <cellStyle name="Moneda 6" xfId="22"/>
    <cellStyle name="Moneda 8" xfId="23"/>
    <cellStyle name="Normal" xfId="0" builtinId="0"/>
    <cellStyle name="Normal 12" xfId="4"/>
    <cellStyle name="Normal 13" xfId="24"/>
    <cellStyle name="Normal 14" xfId="25"/>
    <cellStyle name="Normal 15" xfId="3"/>
    <cellStyle name="Normal 2" xfId="26"/>
    <cellStyle name="Normal 2 2" xfId="27"/>
    <cellStyle name="Normal 3" xfId="28"/>
    <cellStyle name="Normal 30" xfId="29"/>
    <cellStyle name="Normal 36" xfId="30"/>
    <cellStyle name="Normal 4" xfId="31"/>
    <cellStyle name="Normal 5" xfId="32"/>
    <cellStyle name="Normal 6" xfId="33"/>
    <cellStyle name="Normal 6 2" xfId="34"/>
    <cellStyle name="Normal 62" xfId="35"/>
    <cellStyle name="Normal 7" xfId="36"/>
    <cellStyle name="Normal 8" xfId="2"/>
    <cellStyle name="Normal 9" xfId="37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ci&#243;n%20SIN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 indicadores anual"/>
      <sheetName val="Resultados indicador sem"/>
      <sheetName val="Formulario de Variables"/>
      <sheetName val="Resultados SEM "/>
      <sheetName val="Informe General"/>
      <sheetName val="Resumen por Dependencia"/>
    </sheetNames>
    <sheetDataSet>
      <sheetData sheetId="0"/>
      <sheetData sheetId="1"/>
      <sheetData sheetId="2">
        <row r="11">
          <cell r="H11">
            <v>4121</v>
          </cell>
        </row>
        <row r="12">
          <cell r="H12">
            <v>920465</v>
          </cell>
        </row>
        <row r="18">
          <cell r="H18">
            <v>1408</v>
          </cell>
        </row>
        <row r="25">
          <cell r="H25">
            <v>120</v>
          </cell>
        </row>
        <row r="26">
          <cell r="H26">
            <v>238</v>
          </cell>
        </row>
        <row r="27">
          <cell r="H27">
            <v>2553</v>
          </cell>
        </row>
        <row r="28">
          <cell r="H28">
            <v>1702</v>
          </cell>
        </row>
        <row r="31">
          <cell r="I31">
            <v>172</v>
          </cell>
        </row>
        <row r="32">
          <cell r="I32">
            <v>584</v>
          </cell>
        </row>
        <row r="33">
          <cell r="H33">
            <v>2207</v>
          </cell>
        </row>
        <row r="34">
          <cell r="H34">
            <v>3528</v>
          </cell>
        </row>
        <row r="41">
          <cell r="H41">
            <v>399292270</v>
          </cell>
        </row>
        <row r="42">
          <cell r="H42">
            <v>1216967.06</v>
          </cell>
        </row>
        <row r="43">
          <cell r="H43">
            <v>54</v>
          </cell>
        </row>
        <row r="44">
          <cell r="H44">
            <v>4733819.83</v>
          </cell>
        </row>
        <row r="45">
          <cell r="H45">
            <v>725</v>
          </cell>
        </row>
        <row r="50">
          <cell r="H50">
            <v>1321040.8</v>
          </cell>
        </row>
        <row r="51">
          <cell r="H51">
            <v>253359.5</v>
          </cell>
        </row>
        <row r="52">
          <cell r="H52">
            <v>370462.34</v>
          </cell>
        </row>
        <row r="53">
          <cell r="H53">
            <v>189</v>
          </cell>
        </row>
        <row r="69">
          <cell r="H69">
            <v>234160</v>
          </cell>
        </row>
        <row r="70">
          <cell r="H70">
            <v>2235</v>
          </cell>
        </row>
        <row r="71">
          <cell r="H71">
            <v>319286</v>
          </cell>
        </row>
        <row r="72">
          <cell r="H72">
            <v>5640</v>
          </cell>
        </row>
        <row r="106">
          <cell r="H106">
            <v>19415063</v>
          </cell>
        </row>
        <row r="107">
          <cell r="H107">
            <v>0</v>
          </cell>
        </row>
        <row r="108">
          <cell r="H108">
            <v>21224503.640000001</v>
          </cell>
        </row>
        <row r="110">
          <cell r="H110">
            <v>27051870</v>
          </cell>
        </row>
        <row r="111">
          <cell r="H111">
            <v>11019069.75</v>
          </cell>
        </row>
        <row r="136">
          <cell r="H136">
            <v>15378</v>
          </cell>
        </row>
        <row r="137">
          <cell r="H137">
            <v>13933</v>
          </cell>
        </row>
        <row r="138">
          <cell r="H138">
            <v>70</v>
          </cell>
        </row>
        <row r="139">
          <cell r="H139">
            <v>1418</v>
          </cell>
        </row>
        <row r="140">
          <cell r="H140">
            <v>207727</v>
          </cell>
        </row>
        <row r="141">
          <cell r="H141">
            <v>526277</v>
          </cell>
        </row>
        <row r="142">
          <cell r="H142">
            <v>5871</v>
          </cell>
        </row>
        <row r="143">
          <cell r="H143">
            <v>466</v>
          </cell>
        </row>
        <row r="144">
          <cell r="H144">
            <v>71</v>
          </cell>
        </row>
        <row r="145">
          <cell r="H145">
            <v>73</v>
          </cell>
        </row>
        <row r="146">
          <cell r="H146">
            <v>46</v>
          </cell>
        </row>
        <row r="149">
          <cell r="H149">
            <v>46</v>
          </cell>
        </row>
        <row r="150">
          <cell r="H150">
            <v>71</v>
          </cell>
        </row>
        <row r="151">
          <cell r="H151">
            <v>70</v>
          </cell>
        </row>
        <row r="152">
          <cell r="H152">
            <v>1408</v>
          </cell>
        </row>
        <row r="153">
          <cell r="H153">
            <v>3</v>
          </cell>
        </row>
        <row r="154">
          <cell r="H154">
            <v>532</v>
          </cell>
        </row>
        <row r="155">
          <cell r="H155">
            <v>9983</v>
          </cell>
        </row>
        <row r="156">
          <cell r="H156">
            <v>88495611</v>
          </cell>
        </row>
        <row r="157">
          <cell r="H157">
            <v>21</v>
          </cell>
        </row>
        <row r="158">
          <cell r="H158">
            <v>114890</v>
          </cell>
        </row>
        <row r="159">
          <cell r="H159">
            <v>37819</v>
          </cell>
        </row>
        <row r="174">
          <cell r="H174">
            <v>5422809</v>
          </cell>
        </row>
        <row r="175">
          <cell r="H175">
            <v>1755</v>
          </cell>
        </row>
        <row r="190">
          <cell r="H190">
            <v>307</v>
          </cell>
        </row>
        <row r="194">
          <cell r="H194">
            <v>43</v>
          </cell>
        </row>
        <row r="195">
          <cell r="H195">
            <v>45</v>
          </cell>
        </row>
        <row r="196">
          <cell r="H196">
            <v>14069</v>
          </cell>
        </row>
        <row r="197">
          <cell r="H197">
            <v>154</v>
          </cell>
        </row>
        <row r="199">
          <cell r="H199">
            <v>1625</v>
          </cell>
        </row>
      </sheetData>
      <sheetData sheetId="3">
        <row r="2">
          <cell r="B2">
            <v>4.4770849516277096</v>
          </cell>
        </row>
        <row r="3">
          <cell r="B3">
            <v>3.616241649601017</v>
          </cell>
        </row>
        <row r="4">
          <cell r="B4">
            <v>0.57175123443042375</v>
          </cell>
        </row>
        <row r="5">
          <cell r="B5">
            <v>1.5296616384110204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76"/>
  <sheetViews>
    <sheetView tabSelected="1" topLeftCell="G1" zoomScale="40" zoomScaleNormal="40" workbookViewId="0">
      <pane ySplit="3" topLeftCell="A19" activePane="bottomLeft" state="frozen"/>
      <selection activeCell="B9" sqref="B9"/>
      <selection pane="bottomLeft" activeCell="V7" sqref="V7"/>
    </sheetView>
  </sheetViews>
  <sheetFormatPr baseColWidth="10" defaultRowHeight="15" x14ac:dyDescent="0.25"/>
  <cols>
    <col min="1" max="1" width="11.42578125" customWidth="1"/>
    <col min="2" max="2" width="35.28515625" style="11" customWidth="1"/>
    <col min="3" max="3" width="19.140625" bestFit="1" customWidth="1"/>
    <col min="4" max="4" width="72.7109375" style="110" customWidth="1"/>
    <col min="5" max="5" width="45.5703125" customWidth="1"/>
    <col min="6" max="6" width="93.5703125" style="111" customWidth="1"/>
    <col min="7" max="7" width="93.5703125" customWidth="1"/>
    <col min="8" max="8" width="23.7109375" customWidth="1"/>
    <col min="9" max="9" width="36.7109375" customWidth="1"/>
    <col min="10" max="10" width="29" style="11" customWidth="1"/>
    <col min="11" max="11" width="30.140625" customWidth="1"/>
    <col min="12" max="15" width="25.7109375" hidden="1" customWidth="1"/>
    <col min="16" max="16" width="25.7109375" style="109" hidden="1" customWidth="1"/>
    <col min="17" max="17" width="36.85546875" style="109" customWidth="1"/>
    <col min="18" max="19" width="25.7109375" hidden="1" customWidth="1"/>
    <col min="20" max="20" width="44.140625" style="11" customWidth="1"/>
    <col min="21" max="21" width="39.5703125" customWidth="1"/>
    <col min="22" max="22" width="72.85546875" style="5" customWidth="1"/>
  </cols>
  <sheetData>
    <row r="1" spans="1:22" ht="41.2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4"/>
    </row>
    <row r="2" spans="1:22" ht="39" customHeight="1" x14ac:dyDescent="0.25">
      <c r="A2" s="6"/>
      <c r="B2" s="6"/>
      <c r="C2" s="6"/>
      <c r="D2" s="6"/>
      <c r="E2" s="6"/>
      <c r="F2" s="6"/>
      <c r="G2" s="6"/>
      <c r="H2" s="6"/>
      <c r="I2" s="6"/>
      <c r="J2" s="7"/>
      <c r="K2" s="8"/>
      <c r="L2" s="9" t="s">
        <v>1</v>
      </c>
      <c r="M2" s="9"/>
      <c r="N2" s="9"/>
      <c r="O2" s="9"/>
      <c r="P2" s="10"/>
      <c r="Q2" s="10"/>
      <c r="R2" s="9" t="s">
        <v>2</v>
      </c>
      <c r="S2" s="9"/>
    </row>
    <row r="3" spans="1:22" s="16" customFormat="1" ht="69" customHeight="1" x14ac:dyDescent="0.4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8</v>
      </c>
      <c r="H3" s="13" t="s">
        <v>9</v>
      </c>
      <c r="I3" s="13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4" t="s">
        <v>17</v>
      </c>
      <c r="Q3" s="15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</row>
    <row r="4" spans="1:22" s="28" customFormat="1" ht="156.94999999999999" customHeight="1" x14ac:dyDescent="0.45">
      <c r="A4" s="17">
        <v>1</v>
      </c>
      <c r="B4" s="18" t="s">
        <v>24</v>
      </c>
      <c r="C4" s="19" t="s">
        <v>25</v>
      </c>
      <c r="D4" s="18" t="s">
        <v>26</v>
      </c>
      <c r="E4" s="18" t="s">
        <v>27</v>
      </c>
      <c r="F4" s="18" t="s">
        <v>28</v>
      </c>
      <c r="G4" s="20" t="s">
        <v>29</v>
      </c>
      <c r="H4" s="18" t="s">
        <v>30</v>
      </c>
      <c r="I4" s="21" t="s">
        <v>31</v>
      </c>
      <c r="J4" s="21" t="s">
        <v>32</v>
      </c>
      <c r="K4" s="21" t="s">
        <v>33</v>
      </c>
      <c r="L4" s="22">
        <v>4.4460002318673544</v>
      </c>
      <c r="M4" s="23">
        <v>4.379531220134508</v>
      </c>
      <c r="N4" s="24">
        <v>4.5262194010677117</v>
      </c>
      <c r="O4" s="24">
        <v>4.6095298762774508</v>
      </c>
      <c r="P4" s="25">
        <v>4.6765256643291364</v>
      </c>
      <c r="Q4" s="25">
        <f>'[1]Resultados SEM '!B2</f>
        <v>4.4770849516277096</v>
      </c>
      <c r="R4" s="21">
        <v>5.47</v>
      </c>
      <c r="S4" s="21">
        <v>8.42</v>
      </c>
      <c r="T4" s="26" t="s">
        <v>34</v>
      </c>
      <c r="U4" s="27"/>
      <c r="V4" s="26" t="s">
        <v>35</v>
      </c>
    </row>
    <row r="5" spans="1:22" s="28" customFormat="1" ht="114" x14ac:dyDescent="0.45">
      <c r="A5" s="17">
        <v>4</v>
      </c>
      <c r="B5" s="18" t="s">
        <v>24</v>
      </c>
      <c r="C5" s="19" t="s">
        <v>36</v>
      </c>
      <c r="D5" s="18" t="s">
        <v>37</v>
      </c>
      <c r="E5" s="18" t="s">
        <v>38</v>
      </c>
      <c r="F5" s="18" t="s">
        <v>39</v>
      </c>
      <c r="G5" s="20" t="s">
        <v>40</v>
      </c>
      <c r="H5" s="18" t="s">
        <v>30</v>
      </c>
      <c r="I5" s="21" t="s">
        <v>31</v>
      </c>
      <c r="J5" s="21" t="s">
        <v>32</v>
      </c>
      <c r="K5" s="21" t="s">
        <v>33</v>
      </c>
      <c r="L5" s="22">
        <v>3.9350973223822909</v>
      </c>
      <c r="M5" s="23">
        <v>4.1042475118572943</v>
      </c>
      <c r="N5" s="24">
        <v>4.2641954153275812</v>
      </c>
      <c r="O5" s="24">
        <v>3.4504016672066604</v>
      </c>
      <c r="P5" s="25">
        <v>3.7161206143843253</v>
      </c>
      <c r="Q5" s="25">
        <f>'[1]Resultados SEM '!B3</f>
        <v>3.616241649601017</v>
      </c>
      <c r="R5" s="21">
        <v>2.8</v>
      </c>
      <c r="S5" s="21">
        <v>5.97</v>
      </c>
      <c r="T5" s="26" t="s">
        <v>41</v>
      </c>
      <c r="U5" s="27"/>
      <c r="V5" s="26" t="s">
        <v>35</v>
      </c>
    </row>
    <row r="6" spans="1:22" s="28" customFormat="1" ht="156.94999999999999" customHeight="1" x14ac:dyDescent="0.45">
      <c r="A6" s="17">
        <v>5</v>
      </c>
      <c r="B6" s="18" t="s">
        <v>24</v>
      </c>
      <c r="C6" s="19" t="s">
        <v>42</v>
      </c>
      <c r="D6" s="18" t="s">
        <v>43</v>
      </c>
      <c r="E6" s="18" t="s">
        <v>44</v>
      </c>
      <c r="F6" s="18" t="s">
        <v>45</v>
      </c>
      <c r="G6" s="20" t="s">
        <v>46</v>
      </c>
      <c r="H6" s="18" t="s">
        <v>30</v>
      </c>
      <c r="I6" s="21" t="s">
        <v>47</v>
      </c>
      <c r="J6" s="26" t="s">
        <v>48</v>
      </c>
      <c r="K6" s="21" t="s">
        <v>33</v>
      </c>
      <c r="L6" s="29">
        <v>0.50549559395749177</v>
      </c>
      <c r="M6" s="30">
        <v>0.54604008587926234</v>
      </c>
      <c r="N6" s="31">
        <v>0.55728729102490593</v>
      </c>
      <c r="O6" s="31">
        <v>0.56910286050049153</v>
      </c>
      <c r="P6" s="32">
        <v>0.57559266560864575</v>
      </c>
      <c r="Q6" s="25">
        <f>'[1]Resultados SEM '!B4</f>
        <v>0.57175123443042375</v>
      </c>
      <c r="R6" s="21">
        <v>0.36</v>
      </c>
      <c r="S6" s="21">
        <v>0.53</v>
      </c>
      <c r="T6" s="26" t="s">
        <v>49</v>
      </c>
      <c r="U6" s="27"/>
      <c r="V6" s="26" t="s">
        <v>35</v>
      </c>
    </row>
    <row r="7" spans="1:22" s="33" customFormat="1" ht="156.94999999999999" customHeight="1" x14ac:dyDescent="0.45">
      <c r="A7" s="17">
        <v>8</v>
      </c>
      <c r="B7" s="18" t="s">
        <v>24</v>
      </c>
      <c r="C7" s="19" t="s">
        <v>50</v>
      </c>
      <c r="D7" s="18" t="s">
        <v>51</v>
      </c>
      <c r="E7" s="18" t="s">
        <v>52</v>
      </c>
      <c r="F7" s="18" t="s">
        <v>53</v>
      </c>
      <c r="G7" s="20" t="s">
        <v>54</v>
      </c>
      <c r="H7" s="18" t="s">
        <v>55</v>
      </c>
      <c r="I7" s="21" t="s">
        <v>31</v>
      </c>
      <c r="J7" s="21" t="s">
        <v>56</v>
      </c>
      <c r="K7" s="21" t="s">
        <v>33</v>
      </c>
      <c r="L7" s="30">
        <v>1.17</v>
      </c>
      <c r="M7" s="23">
        <v>1.3646445923179844</v>
      </c>
      <c r="N7" s="24">
        <v>1.4190970231189461</v>
      </c>
      <c r="O7" s="24">
        <v>1.5277236258999127</v>
      </c>
      <c r="P7" s="25">
        <v>1.4925782944629629</v>
      </c>
      <c r="Q7" s="25">
        <f>'[1]Resultados SEM '!B5</f>
        <v>1.5296616384110204</v>
      </c>
      <c r="R7" s="21">
        <v>1.01</v>
      </c>
      <c r="S7" s="21">
        <v>1.64</v>
      </c>
      <c r="T7" s="21" t="s">
        <v>57</v>
      </c>
      <c r="U7" s="27"/>
      <c r="V7" s="26" t="s">
        <v>35</v>
      </c>
    </row>
    <row r="8" spans="1:22" s="33" customFormat="1" ht="156.94999999999999" customHeight="1" x14ac:dyDescent="0.45">
      <c r="A8" s="17">
        <v>10</v>
      </c>
      <c r="B8" s="18" t="s">
        <v>58</v>
      </c>
      <c r="C8" s="19" t="s">
        <v>59</v>
      </c>
      <c r="D8" s="18" t="s">
        <v>60</v>
      </c>
      <c r="E8" s="18" t="s">
        <v>61</v>
      </c>
      <c r="F8" s="18" t="s">
        <v>62</v>
      </c>
      <c r="G8" s="20" t="s">
        <v>63</v>
      </c>
      <c r="H8" s="18" t="s">
        <v>30</v>
      </c>
      <c r="I8" s="21" t="s">
        <v>64</v>
      </c>
      <c r="J8" s="21"/>
      <c r="K8" s="21" t="s">
        <v>33</v>
      </c>
      <c r="L8" s="23">
        <v>40.732929188226777</v>
      </c>
      <c r="M8" s="24">
        <v>73.516212176566029</v>
      </c>
      <c r="N8" s="24">
        <v>78.222705292274313</v>
      </c>
      <c r="O8" s="24">
        <v>35.518498165835986</v>
      </c>
      <c r="P8" s="34">
        <v>39.521134971946971</v>
      </c>
      <c r="Q8" s="25" t="s">
        <v>65</v>
      </c>
      <c r="R8" s="35">
        <v>0.45329999999999998</v>
      </c>
      <c r="S8" s="35">
        <v>0.75900000000000001</v>
      </c>
      <c r="T8" s="26" t="s">
        <v>66</v>
      </c>
      <c r="U8" s="27"/>
      <c r="V8" s="26" t="s">
        <v>67</v>
      </c>
    </row>
    <row r="9" spans="1:22" s="33" customFormat="1" ht="156.94999999999999" customHeight="1" x14ac:dyDescent="0.45">
      <c r="A9" s="17">
        <v>11</v>
      </c>
      <c r="B9" s="18" t="s">
        <v>58</v>
      </c>
      <c r="C9" s="19" t="s">
        <v>68</v>
      </c>
      <c r="D9" s="18" t="s">
        <v>69</v>
      </c>
      <c r="E9" s="18" t="s">
        <v>70</v>
      </c>
      <c r="F9" s="18" t="s">
        <v>71</v>
      </c>
      <c r="G9" s="20" t="s">
        <v>72</v>
      </c>
      <c r="H9" s="18" t="s">
        <v>73</v>
      </c>
      <c r="I9" s="21" t="s">
        <v>31</v>
      </c>
      <c r="J9" s="26"/>
      <c r="K9" s="21" t="s">
        <v>33</v>
      </c>
      <c r="L9" s="23">
        <v>0.97578195465347817</v>
      </c>
      <c r="M9" s="24">
        <v>1.0688026056789741</v>
      </c>
      <c r="N9" s="24">
        <v>1.3791979620205805</v>
      </c>
      <c r="O9" s="24">
        <v>0.50066510369387629</v>
      </c>
      <c r="P9" s="36">
        <v>7.871696029635582</v>
      </c>
      <c r="Q9" s="25" t="s">
        <v>65</v>
      </c>
      <c r="R9" s="35">
        <v>8.8999999999999999E-3</v>
      </c>
      <c r="S9" s="35">
        <v>6.9900000000000004E-2</v>
      </c>
      <c r="T9" s="21" t="s">
        <v>74</v>
      </c>
      <c r="U9" s="27"/>
      <c r="V9" s="26" t="s">
        <v>75</v>
      </c>
    </row>
    <row r="10" spans="1:22" s="33" customFormat="1" ht="156.94999999999999" customHeight="1" x14ac:dyDescent="0.45">
      <c r="A10" s="17">
        <v>12</v>
      </c>
      <c r="B10" s="18" t="s">
        <v>58</v>
      </c>
      <c r="C10" s="19" t="s">
        <v>76</v>
      </c>
      <c r="D10" s="18" t="s">
        <v>77</v>
      </c>
      <c r="E10" s="18" t="s">
        <v>78</v>
      </c>
      <c r="F10" s="18" t="s">
        <v>79</v>
      </c>
      <c r="G10" s="20" t="s">
        <v>80</v>
      </c>
      <c r="H10" s="18" t="s">
        <v>30</v>
      </c>
      <c r="I10" s="21" t="s">
        <v>81</v>
      </c>
      <c r="J10" s="21"/>
      <c r="K10" s="21" t="s">
        <v>33</v>
      </c>
      <c r="L10" s="37">
        <v>96</v>
      </c>
      <c r="M10" s="38">
        <v>2.8342162162162166</v>
      </c>
      <c r="N10" s="38">
        <v>2.0098837209302327</v>
      </c>
      <c r="O10" s="38">
        <v>3</v>
      </c>
      <c r="P10" s="25">
        <v>1.5</v>
      </c>
      <c r="Q10" s="25">
        <f>'[1]Formulario de Variables'!H25/'[1]Formulario de Variables'!H26</f>
        <v>0.50420168067226889</v>
      </c>
      <c r="R10" s="21">
        <v>33.130000000000003</v>
      </c>
      <c r="S10" s="21">
        <v>220</v>
      </c>
      <c r="T10" s="26" t="s">
        <v>82</v>
      </c>
      <c r="U10" s="27"/>
      <c r="V10" s="26" t="s">
        <v>67</v>
      </c>
    </row>
    <row r="11" spans="1:22" s="33" customFormat="1" ht="114" x14ac:dyDescent="0.45">
      <c r="A11" s="17">
        <v>13</v>
      </c>
      <c r="B11" s="18" t="s">
        <v>58</v>
      </c>
      <c r="C11" s="19" t="s">
        <v>83</v>
      </c>
      <c r="D11" s="18" t="s">
        <v>84</v>
      </c>
      <c r="E11" s="18" t="s">
        <v>85</v>
      </c>
      <c r="F11" s="18" t="s">
        <v>86</v>
      </c>
      <c r="G11" s="20" t="s">
        <v>87</v>
      </c>
      <c r="H11" s="18" t="s">
        <v>30</v>
      </c>
      <c r="I11" s="21" t="s">
        <v>81</v>
      </c>
      <c r="J11" s="21"/>
      <c r="K11" s="21" t="s">
        <v>33</v>
      </c>
      <c r="L11" s="37">
        <v>96</v>
      </c>
      <c r="M11" s="38">
        <v>2.8333270676691726</v>
      </c>
      <c r="N11" s="38">
        <v>2.0099953347329134</v>
      </c>
      <c r="O11" s="38">
        <v>2.9881422924901186</v>
      </c>
      <c r="P11" s="25">
        <v>1.5</v>
      </c>
      <c r="Q11" s="25">
        <f>'[1]Formulario de Variables'!H27/'[1]Formulario de Variables'!H28</f>
        <v>1.5</v>
      </c>
      <c r="R11" s="21">
        <v>41.89</v>
      </c>
      <c r="S11" s="21">
        <v>172.9</v>
      </c>
      <c r="T11" s="26" t="s">
        <v>88</v>
      </c>
      <c r="U11" s="27"/>
      <c r="V11" s="26" t="s">
        <v>67</v>
      </c>
    </row>
    <row r="12" spans="1:22" s="33" customFormat="1" ht="131.25" customHeight="1" x14ac:dyDescent="0.45">
      <c r="A12" s="39">
        <v>14</v>
      </c>
      <c r="B12" s="40" t="s">
        <v>58</v>
      </c>
      <c r="C12" s="41" t="s">
        <v>89</v>
      </c>
      <c r="D12" s="40" t="s">
        <v>90</v>
      </c>
      <c r="E12" s="40" t="s">
        <v>91</v>
      </c>
      <c r="F12" s="40" t="s">
        <v>92</v>
      </c>
      <c r="G12" s="42" t="s">
        <v>93</v>
      </c>
      <c r="H12" s="40" t="s">
        <v>30</v>
      </c>
      <c r="I12" s="41" t="s">
        <v>64</v>
      </c>
      <c r="J12" s="41"/>
      <c r="K12" s="41" t="s">
        <v>33</v>
      </c>
      <c r="L12" s="43">
        <v>1.6664392905866302E-2</v>
      </c>
      <c r="M12" s="44">
        <v>1.6671388101983001E-2</v>
      </c>
      <c r="N12" s="44">
        <v>1.6666664798206277E-2</v>
      </c>
      <c r="O12" s="44">
        <v>1.6666666666666666E-2</v>
      </c>
      <c r="P12" s="45">
        <v>1.6666666666666666E-2</v>
      </c>
      <c r="Q12" s="25" t="s">
        <v>65</v>
      </c>
      <c r="R12" s="41">
        <v>0.17</v>
      </c>
      <c r="S12" s="41">
        <v>30.19</v>
      </c>
      <c r="T12" s="40" t="s">
        <v>94</v>
      </c>
      <c r="U12" s="27"/>
      <c r="V12" s="40" t="s">
        <v>67</v>
      </c>
    </row>
    <row r="13" spans="1:22" s="33" customFormat="1" ht="114" x14ac:dyDescent="0.45">
      <c r="A13" s="17">
        <v>15</v>
      </c>
      <c r="B13" s="18" t="s">
        <v>58</v>
      </c>
      <c r="C13" s="19" t="s">
        <v>95</v>
      </c>
      <c r="D13" s="18" t="s">
        <v>96</v>
      </c>
      <c r="E13" s="18" t="s">
        <v>97</v>
      </c>
      <c r="F13" s="18" t="s">
        <v>98</v>
      </c>
      <c r="G13" s="20" t="s">
        <v>99</v>
      </c>
      <c r="H13" s="18" t="s">
        <v>73</v>
      </c>
      <c r="I13" s="21" t="s">
        <v>31</v>
      </c>
      <c r="J13" s="26"/>
      <c r="K13" s="21" t="s">
        <v>33</v>
      </c>
      <c r="L13" s="46">
        <v>8.4033613445378158E-2</v>
      </c>
      <c r="M13" s="47">
        <v>0.22253521126760564</v>
      </c>
      <c r="N13" s="47">
        <v>1.2191780821917808</v>
      </c>
      <c r="O13" s="47">
        <v>8.9041095890410954E-2</v>
      </c>
      <c r="P13" s="25">
        <v>0.29452054794520549</v>
      </c>
      <c r="Q13" s="25">
        <f>'[1]Formulario de Variables'!I31/'[1]Formulario de Variables'!I32</f>
        <v>0.29452054794520549</v>
      </c>
      <c r="R13" s="21">
        <v>0.94</v>
      </c>
      <c r="S13" s="21">
        <v>11.1</v>
      </c>
      <c r="T13" s="21" t="s">
        <v>100</v>
      </c>
      <c r="U13" s="27"/>
      <c r="V13" s="26" t="s">
        <v>101</v>
      </c>
    </row>
    <row r="14" spans="1:22" s="33" customFormat="1" ht="142.5" x14ac:dyDescent="0.45">
      <c r="A14" s="17">
        <v>16</v>
      </c>
      <c r="B14" s="18" t="s">
        <v>58</v>
      </c>
      <c r="C14" s="19" t="s">
        <v>102</v>
      </c>
      <c r="D14" s="18" t="s">
        <v>103</v>
      </c>
      <c r="E14" s="18" t="s">
        <v>104</v>
      </c>
      <c r="F14" s="18" t="s">
        <v>105</v>
      </c>
      <c r="G14" s="20" t="s">
        <v>106</v>
      </c>
      <c r="H14" s="18" t="s">
        <v>73</v>
      </c>
      <c r="I14" s="21" t="s">
        <v>31</v>
      </c>
      <c r="J14" s="26"/>
      <c r="K14" s="21" t="s">
        <v>33</v>
      </c>
      <c r="L14" s="23">
        <v>0.38544061302681992</v>
      </c>
      <c r="M14" s="24">
        <v>1.2002275312855517</v>
      </c>
      <c r="N14" s="24">
        <v>1.7366315023644963</v>
      </c>
      <c r="O14" s="24">
        <v>0.5482758620689655</v>
      </c>
      <c r="P14" s="25">
        <v>1.1802826611513271</v>
      </c>
      <c r="Q14" s="25">
        <f>'[1]Formulario de Variables'!H33/'[1]Formulario de Variables'!H34</f>
        <v>0.62556689342403626</v>
      </c>
      <c r="R14" s="21">
        <v>2.5499999999999998</v>
      </c>
      <c r="S14" s="21">
        <v>13.54</v>
      </c>
      <c r="T14" s="21" t="s">
        <v>107</v>
      </c>
      <c r="U14" s="27"/>
      <c r="V14" s="26" t="s">
        <v>75</v>
      </c>
    </row>
    <row r="15" spans="1:22" s="33" customFormat="1" ht="156.94999999999999" customHeight="1" x14ac:dyDescent="0.45">
      <c r="A15" s="17">
        <v>20</v>
      </c>
      <c r="B15" s="18" t="s">
        <v>58</v>
      </c>
      <c r="C15" s="19" t="s">
        <v>108</v>
      </c>
      <c r="D15" s="18" t="s">
        <v>109</v>
      </c>
      <c r="E15" s="18" t="s">
        <v>110</v>
      </c>
      <c r="F15" s="18" t="s">
        <v>111</v>
      </c>
      <c r="G15" s="20" t="s">
        <v>112</v>
      </c>
      <c r="H15" s="18" t="s">
        <v>30</v>
      </c>
      <c r="I15" s="21" t="s">
        <v>31</v>
      </c>
      <c r="J15" s="21"/>
      <c r="K15" s="21" t="s">
        <v>33</v>
      </c>
      <c r="L15" s="48">
        <v>105820.81240506329</v>
      </c>
      <c r="M15" s="49">
        <v>104208.73159096675</v>
      </c>
      <c r="N15" s="49">
        <v>109207.41978885343</v>
      </c>
      <c r="O15" s="49">
        <v>94312.027550631406</v>
      </c>
      <c r="P15" s="25">
        <v>113432.52850399249</v>
      </c>
      <c r="Q15" s="25">
        <f>'[1]Formulario de Variables'!H41/'[1]Formulario de Variables'!H11</f>
        <v>96892.082018927438</v>
      </c>
      <c r="R15" s="50">
        <v>68689.259999999995</v>
      </c>
      <c r="S15" s="50">
        <v>86456.17</v>
      </c>
      <c r="T15" s="26" t="s">
        <v>113</v>
      </c>
      <c r="U15" s="27"/>
      <c r="V15" s="26" t="s">
        <v>67</v>
      </c>
    </row>
    <row r="16" spans="1:22" s="33" customFormat="1" ht="156.94999999999999" customHeight="1" x14ac:dyDescent="0.45">
      <c r="A16" s="17">
        <v>21</v>
      </c>
      <c r="B16" s="18" t="s">
        <v>58</v>
      </c>
      <c r="C16" s="19" t="s">
        <v>114</v>
      </c>
      <c r="D16" s="18" t="s">
        <v>115</v>
      </c>
      <c r="E16" s="18" t="s">
        <v>116</v>
      </c>
      <c r="F16" s="18" t="s">
        <v>117</v>
      </c>
      <c r="G16" s="20" t="s">
        <v>118</v>
      </c>
      <c r="H16" s="18" t="s">
        <v>30</v>
      </c>
      <c r="I16" s="21" t="s">
        <v>31</v>
      </c>
      <c r="J16" s="21" t="s">
        <v>119</v>
      </c>
      <c r="K16" s="21" t="s">
        <v>33</v>
      </c>
      <c r="L16" s="48">
        <v>29601.499152542372</v>
      </c>
      <c r="M16" s="49">
        <v>38398.169491525427</v>
      </c>
      <c r="N16" s="49">
        <v>27034.004210526316</v>
      </c>
      <c r="O16" s="49">
        <v>30739.333333333332</v>
      </c>
      <c r="P16" s="25">
        <v>36570.589444444449</v>
      </c>
      <c r="Q16" s="25">
        <f>'[1]Formulario de Variables'!H42/'[1]Formulario de Variables'!H43</f>
        <v>22536.42703703704</v>
      </c>
      <c r="R16" s="50">
        <v>48918.01</v>
      </c>
      <c r="S16" s="50">
        <v>139277.87</v>
      </c>
      <c r="T16" s="26" t="s">
        <v>120</v>
      </c>
      <c r="U16" s="27"/>
      <c r="V16" s="26" t="s">
        <v>67</v>
      </c>
    </row>
    <row r="17" spans="1:22" s="33" customFormat="1" ht="156.94999999999999" customHeight="1" x14ac:dyDescent="0.45">
      <c r="A17" s="17">
        <v>22</v>
      </c>
      <c r="B17" s="18" t="s">
        <v>58</v>
      </c>
      <c r="C17" s="19" t="s">
        <v>121</v>
      </c>
      <c r="D17" s="18" t="s">
        <v>122</v>
      </c>
      <c r="E17" s="18" t="s">
        <v>123</v>
      </c>
      <c r="F17" s="18" t="s">
        <v>124</v>
      </c>
      <c r="G17" s="20" t="s">
        <v>125</v>
      </c>
      <c r="H17" s="18" t="s">
        <v>30</v>
      </c>
      <c r="I17" s="21" t="s">
        <v>31</v>
      </c>
      <c r="J17" s="21" t="s">
        <v>56</v>
      </c>
      <c r="K17" s="21" t="s">
        <v>33</v>
      </c>
      <c r="L17" s="48">
        <v>18388.080238095237</v>
      </c>
      <c r="M17" s="49">
        <v>8167.2735024752474</v>
      </c>
      <c r="N17" s="49">
        <v>5399.6600000000008</v>
      </c>
      <c r="O17" s="49">
        <v>7556.3948990578738</v>
      </c>
      <c r="P17" s="25">
        <v>8254.2863733333343</v>
      </c>
      <c r="Q17" s="25">
        <f>'[1]Formulario de Variables'!H44/'[1]Formulario de Variables'!H45</f>
        <v>6529.4066620689655</v>
      </c>
      <c r="R17" s="50">
        <v>13229.45</v>
      </c>
      <c r="S17" s="50">
        <v>30129.05</v>
      </c>
      <c r="T17" s="26" t="s">
        <v>126</v>
      </c>
      <c r="U17" s="27"/>
      <c r="V17" s="26" t="s">
        <v>67</v>
      </c>
    </row>
    <row r="18" spans="1:22" s="33" customFormat="1" ht="156.94999999999999" customHeight="1" x14ac:dyDescent="0.45">
      <c r="A18" s="17">
        <v>25</v>
      </c>
      <c r="B18" s="18" t="s">
        <v>58</v>
      </c>
      <c r="C18" s="19" t="s">
        <v>127</v>
      </c>
      <c r="D18" s="18" t="s">
        <v>128</v>
      </c>
      <c r="E18" s="18" t="s">
        <v>129</v>
      </c>
      <c r="F18" s="18" t="s">
        <v>130</v>
      </c>
      <c r="G18" s="20" t="s">
        <v>131</v>
      </c>
      <c r="H18" s="18" t="s">
        <v>30</v>
      </c>
      <c r="I18" s="21" t="s">
        <v>31</v>
      </c>
      <c r="J18" s="21" t="s">
        <v>56</v>
      </c>
      <c r="K18" s="21" t="s">
        <v>33</v>
      </c>
      <c r="L18" s="51">
        <v>2627.6556349206348</v>
      </c>
      <c r="M18" s="52">
        <v>2445.2846534653463</v>
      </c>
      <c r="N18" s="52">
        <v>1846.7849843587071</v>
      </c>
      <c r="O18" s="52">
        <v>2579.2779273216688</v>
      </c>
      <c r="P18" s="25">
        <v>2723.0090666666665</v>
      </c>
      <c r="Q18" s="25">
        <f>'[1]Formulario de Variables'!H50/'[1]Formulario de Variables'!H45</f>
        <v>1822.1252413793104</v>
      </c>
      <c r="R18" s="53">
        <v>3137.84</v>
      </c>
      <c r="S18" s="53">
        <v>6551.68</v>
      </c>
      <c r="T18" s="26" t="s">
        <v>132</v>
      </c>
      <c r="U18" s="27"/>
      <c r="V18" s="26" t="s">
        <v>67</v>
      </c>
    </row>
    <row r="19" spans="1:22" s="33" customFormat="1" ht="156.94999999999999" customHeight="1" x14ac:dyDescent="0.45">
      <c r="A19" s="17">
        <v>26</v>
      </c>
      <c r="B19" s="18" t="s">
        <v>58</v>
      </c>
      <c r="C19" s="19" t="s">
        <v>133</v>
      </c>
      <c r="D19" s="18" t="s">
        <v>134</v>
      </c>
      <c r="E19" s="18" t="s">
        <v>135</v>
      </c>
      <c r="F19" s="18" t="s">
        <v>136</v>
      </c>
      <c r="G19" s="20" t="s">
        <v>137</v>
      </c>
      <c r="H19" s="18" t="s">
        <v>30</v>
      </c>
      <c r="I19" s="21" t="s">
        <v>31</v>
      </c>
      <c r="J19" s="21"/>
      <c r="K19" s="21" t="s">
        <v>33</v>
      </c>
      <c r="L19" s="51">
        <v>4970.0338983050851</v>
      </c>
      <c r="M19" s="52">
        <v>8150.3050847457625</v>
      </c>
      <c r="N19" s="52">
        <v>7050.6842105263158</v>
      </c>
      <c r="O19" s="52">
        <v>5038.7037037037035</v>
      </c>
      <c r="P19" s="25">
        <v>4344.9827777777782</v>
      </c>
      <c r="Q19" s="25">
        <f>'[1]Formulario de Variables'!H51/'[1]Formulario de Variables'!H43</f>
        <v>4691.8425925925922</v>
      </c>
      <c r="R19" s="53">
        <v>7962.46</v>
      </c>
      <c r="S19" s="53">
        <v>12076.87</v>
      </c>
      <c r="T19" s="26" t="s">
        <v>138</v>
      </c>
      <c r="U19" s="27"/>
      <c r="V19" s="26" t="s">
        <v>67</v>
      </c>
    </row>
    <row r="20" spans="1:22" s="33" customFormat="1" ht="156.94999999999999" customHeight="1" x14ac:dyDescent="0.45">
      <c r="A20" s="17">
        <v>27</v>
      </c>
      <c r="B20" s="18" t="s">
        <v>58</v>
      </c>
      <c r="C20" s="19" t="s">
        <v>139</v>
      </c>
      <c r="D20" s="18" t="s">
        <v>140</v>
      </c>
      <c r="E20" s="18" t="s">
        <v>141</v>
      </c>
      <c r="F20" s="18" t="s">
        <v>142</v>
      </c>
      <c r="G20" s="20" t="s">
        <v>143</v>
      </c>
      <c r="H20" s="18" t="s">
        <v>30</v>
      </c>
      <c r="I20" s="21" t="s">
        <v>31</v>
      </c>
      <c r="J20" s="21"/>
      <c r="K20" s="21" t="s">
        <v>33</v>
      </c>
      <c r="L20" s="48">
        <v>1035.6254826254826</v>
      </c>
      <c r="M20" s="49">
        <v>1927.1680082987552</v>
      </c>
      <c r="N20" s="49">
        <v>2022.0493467336685</v>
      </c>
      <c r="O20" s="49">
        <v>8244.3796875000007</v>
      </c>
      <c r="P20" s="25">
        <v>884.52054794520552</v>
      </c>
      <c r="Q20" s="25">
        <f>'[1]Formulario de Variables'!H52/'[1]Formulario de Variables'!H53</f>
        <v>1960.1182010582013</v>
      </c>
      <c r="R20" s="50">
        <v>3680.01</v>
      </c>
      <c r="S20" s="50">
        <v>13953.18</v>
      </c>
      <c r="T20" s="26" t="s">
        <v>144</v>
      </c>
      <c r="U20" s="27"/>
      <c r="V20" s="26" t="s">
        <v>67</v>
      </c>
    </row>
    <row r="21" spans="1:22" s="33" customFormat="1" ht="156.94999999999999" customHeight="1" x14ac:dyDescent="0.45">
      <c r="A21" s="17">
        <v>34</v>
      </c>
      <c r="B21" s="18" t="s">
        <v>58</v>
      </c>
      <c r="C21" s="19" t="s">
        <v>145</v>
      </c>
      <c r="D21" s="18" t="s">
        <v>146</v>
      </c>
      <c r="E21" s="18" t="s">
        <v>147</v>
      </c>
      <c r="F21" s="18" t="s">
        <v>148</v>
      </c>
      <c r="G21" s="20" t="s">
        <v>149</v>
      </c>
      <c r="H21" s="18" t="s">
        <v>30</v>
      </c>
      <c r="I21" s="21" t="s">
        <v>64</v>
      </c>
      <c r="J21" s="21"/>
      <c r="K21" s="21" t="s">
        <v>33</v>
      </c>
      <c r="L21" s="54">
        <v>52.874949321735819</v>
      </c>
      <c r="M21" s="55">
        <v>77.202415259230875</v>
      </c>
      <c r="N21" s="55">
        <v>45.693754104138669</v>
      </c>
      <c r="O21" s="55">
        <v>73.93355383328138</v>
      </c>
      <c r="P21" s="56">
        <v>44.100933271415244</v>
      </c>
      <c r="Q21" s="25" t="s">
        <v>65</v>
      </c>
      <c r="R21" s="35">
        <v>0.49170000000000003</v>
      </c>
      <c r="S21" s="35">
        <v>0.63239999999999996</v>
      </c>
      <c r="T21" s="26" t="s">
        <v>150</v>
      </c>
      <c r="U21" s="27"/>
      <c r="V21" s="26" t="s">
        <v>67</v>
      </c>
    </row>
    <row r="22" spans="1:22" s="33" customFormat="1" ht="156.94999999999999" customHeight="1" x14ac:dyDescent="0.45">
      <c r="A22" s="17">
        <v>35</v>
      </c>
      <c r="B22" s="18" t="s">
        <v>58</v>
      </c>
      <c r="C22" s="19" t="s">
        <v>151</v>
      </c>
      <c r="D22" s="18" t="s">
        <v>152</v>
      </c>
      <c r="E22" s="18" t="s">
        <v>153</v>
      </c>
      <c r="F22" s="18" t="s">
        <v>154</v>
      </c>
      <c r="G22" s="20" t="s">
        <v>155</v>
      </c>
      <c r="H22" s="18" t="s">
        <v>30</v>
      </c>
      <c r="I22" s="21" t="s">
        <v>64</v>
      </c>
      <c r="J22" s="21"/>
      <c r="K22" s="21" t="s">
        <v>33</v>
      </c>
      <c r="L22" s="54">
        <v>23.620214989979551</v>
      </c>
      <c r="M22" s="55">
        <v>15.06205979619274</v>
      </c>
      <c r="N22" s="55">
        <v>20.558214363463691</v>
      </c>
      <c r="O22" s="55">
        <v>16.621293642052056</v>
      </c>
      <c r="P22" s="56">
        <v>15.589824636943069</v>
      </c>
      <c r="Q22" s="25" t="s">
        <v>65</v>
      </c>
      <c r="R22" s="35">
        <v>0.2084</v>
      </c>
      <c r="S22" s="35">
        <v>0.30869999999999997</v>
      </c>
      <c r="T22" s="26" t="s">
        <v>150</v>
      </c>
      <c r="U22" s="27"/>
      <c r="V22" s="26" t="s">
        <v>67</v>
      </c>
    </row>
    <row r="23" spans="1:22" s="33" customFormat="1" ht="156.94999999999999" customHeight="1" x14ac:dyDescent="0.45">
      <c r="A23" s="17">
        <v>37</v>
      </c>
      <c r="B23" s="18" t="s">
        <v>156</v>
      </c>
      <c r="C23" s="19" t="s">
        <v>157</v>
      </c>
      <c r="D23" s="18" t="s">
        <v>158</v>
      </c>
      <c r="E23" s="18" t="s">
        <v>159</v>
      </c>
      <c r="F23" s="18" t="s">
        <v>160</v>
      </c>
      <c r="G23" s="20" t="s">
        <v>161</v>
      </c>
      <c r="H23" s="18" t="s">
        <v>73</v>
      </c>
      <c r="I23" s="21" t="s">
        <v>56</v>
      </c>
      <c r="J23" s="26"/>
      <c r="K23" s="21" t="s">
        <v>33</v>
      </c>
      <c r="L23" s="57">
        <v>1</v>
      </c>
      <c r="M23" s="57">
        <v>1</v>
      </c>
      <c r="N23" s="57">
        <v>1</v>
      </c>
      <c r="O23" s="57">
        <v>1</v>
      </c>
      <c r="P23" s="58">
        <v>80.403180822551462</v>
      </c>
      <c r="Q23" s="25">
        <f>(('[1]Formulario de Variables'!H69+'[1]Formulario de Variables'!H70)/('[1]Formulario de Variables'!H71+'[1]Formulario de Variables'!H72))*100</f>
        <v>72.753488486609257</v>
      </c>
      <c r="R23" s="57">
        <v>0.46</v>
      </c>
      <c r="S23" s="57">
        <v>0.99</v>
      </c>
      <c r="T23" s="21" t="s">
        <v>162</v>
      </c>
      <c r="U23" s="27"/>
      <c r="V23" s="26" t="s">
        <v>101</v>
      </c>
    </row>
    <row r="24" spans="1:22" s="33" customFormat="1" ht="156.94999999999999" customHeight="1" x14ac:dyDescent="0.45">
      <c r="A24" s="17">
        <v>38</v>
      </c>
      <c r="B24" s="18" t="s">
        <v>156</v>
      </c>
      <c r="C24" s="19" t="s">
        <v>163</v>
      </c>
      <c r="D24" s="18" t="s">
        <v>164</v>
      </c>
      <c r="E24" s="18" t="s">
        <v>165</v>
      </c>
      <c r="F24" s="18" t="s">
        <v>166</v>
      </c>
      <c r="G24" s="20" t="s">
        <v>167</v>
      </c>
      <c r="H24" s="18" t="s">
        <v>30</v>
      </c>
      <c r="I24" s="21" t="s">
        <v>56</v>
      </c>
      <c r="J24" s="21" t="s">
        <v>64</v>
      </c>
      <c r="K24" s="21" t="s">
        <v>33</v>
      </c>
      <c r="L24" s="48">
        <v>211.59238429302596</v>
      </c>
      <c r="M24" s="49">
        <v>187.52524386759725</v>
      </c>
      <c r="N24" s="49">
        <v>229.60395749153096</v>
      </c>
      <c r="O24" s="49">
        <v>236.54922414731371</v>
      </c>
      <c r="P24" s="32">
        <v>382.13536445356289</v>
      </c>
      <c r="Q24" s="25" t="s">
        <v>65</v>
      </c>
      <c r="R24" s="50">
        <v>220.76</v>
      </c>
      <c r="S24" s="50">
        <v>432.45</v>
      </c>
      <c r="T24" s="26" t="s">
        <v>168</v>
      </c>
      <c r="U24" s="27"/>
      <c r="V24" s="26" t="s">
        <v>67</v>
      </c>
    </row>
    <row r="25" spans="1:22" s="33" customFormat="1" ht="391.5" customHeight="1" x14ac:dyDescent="0.45">
      <c r="A25" s="17">
        <v>39</v>
      </c>
      <c r="B25" s="18" t="s">
        <v>156</v>
      </c>
      <c r="C25" s="19" t="s">
        <v>169</v>
      </c>
      <c r="D25" s="18" t="s">
        <v>170</v>
      </c>
      <c r="E25" s="18" t="s">
        <v>171</v>
      </c>
      <c r="F25" s="18" t="s">
        <v>172</v>
      </c>
      <c r="G25" s="20" t="s">
        <v>173</v>
      </c>
      <c r="H25" s="18" t="s">
        <v>55</v>
      </c>
      <c r="I25" s="21" t="s">
        <v>56</v>
      </c>
      <c r="J25" s="21"/>
      <c r="K25" s="21" t="s">
        <v>33</v>
      </c>
      <c r="L25" s="37">
        <v>9</v>
      </c>
      <c r="M25" s="38">
        <v>10</v>
      </c>
      <c r="N25" s="38">
        <v>8</v>
      </c>
      <c r="O25" s="38">
        <v>8</v>
      </c>
      <c r="P25" s="32">
        <v>9</v>
      </c>
      <c r="Q25" s="59">
        <v>9</v>
      </c>
      <c r="R25" s="21">
        <v>4.4400000000000004</v>
      </c>
      <c r="S25" s="21">
        <v>9.67</v>
      </c>
      <c r="T25" s="21" t="s">
        <v>174</v>
      </c>
      <c r="U25" s="27"/>
      <c r="V25" s="26" t="s">
        <v>175</v>
      </c>
    </row>
    <row r="26" spans="1:22" s="33" customFormat="1" ht="409.5" customHeight="1" x14ac:dyDescent="0.45">
      <c r="A26" s="17">
        <v>40</v>
      </c>
      <c r="B26" s="18" t="s">
        <v>156</v>
      </c>
      <c r="C26" s="19" t="s">
        <v>176</v>
      </c>
      <c r="D26" s="18" t="s">
        <v>177</v>
      </c>
      <c r="E26" s="18" t="s">
        <v>178</v>
      </c>
      <c r="F26" s="18" t="s">
        <v>179</v>
      </c>
      <c r="G26" s="20" t="s">
        <v>180</v>
      </c>
      <c r="H26" s="18" t="s">
        <v>55</v>
      </c>
      <c r="I26" s="21" t="s">
        <v>56</v>
      </c>
      <c r="J26" s="21"/>
      <c r="K26" s="21" t="s">
        <v>33</v>
      </c>
      <c r="L26" s="37">
        <v>4</v>
      </c>
      <c r="M26" s="38">
        <v>4</v>
      </c>
      <c r="N26" s="38">
        <v>4</v>
      </c>
      <c r="O26" s="38">
        <v>4</v>
      </c>
      <c r="P26" s="25">
        <v>4</v>
      </c>
      <c r="Q26" s="59">
        <v>4</v>
      </c>
      <c r="R26" s="21">
        <v>2.73</v>
      </c>
      <c r="S26" s="21">
        <v>4</v>
      </c>
      <c r="T26" s="21" t="s">
        <v>181</v>
      </c>
      <c r="U26" s="27"/>
      <c r="V26" s="26" t="s">
        <v>182</v>
      </c>
    </row>
    <row r="27" spans="1:22" s="33" customFormat="1" ht="156.94999999999999" customHeight="1" x14ac:dyDescent="0.45">
      <c r="A27" s="17">
        <v>41</v>
      </c>
      <c r="B27" s="18" t="s">
        <v>156</v>
      </c>
      <c r="C27" s="19" t="s">
        <v>183</v>
      </c>
      <c r="D27" s="18" t="s">
        <v>184</v>
      </c>
      <c r="E27" s="18" t="s">
        <v>185</v>
      </c>
      <c r="F27" s="18" t="s">
        <v>186</v>
      </c>
      <c r="G27" s="20" t="s">
        <v>187</v>
      </c>
      <c r="H27" s="18" t="s">
        <v>30</v>
      </c>
      <c r="I27" s="19" t="s">
        <v>188</v>
      </c>
      <c r="J27" s="21" t="s">
        <v>64</v>
      </c>
      <c r="K27" s="21" t="s">
        <v>33</v>
      </c>
      <c r="L27" s="48">
        <v>834.68936206189153</v>
      </c>
      <c r="M27" s="49">
        <v>996.92556407134157</v>
      </c>
      <c r="N27" s="49">
        <v>785.16482067496599</v>
      </c>
      <c r="O27" s="49">
        <v>1016.5125677016498</v>
      </c>
      <c r="P27" s="25">
        <v>857.81673831438604</v>
      </c>
      <c r="Q27" s="25" t="s">
        <v>65</v>
      </c>
      <c r="R27" s="50">
        <v>804.26</v>
      </c>
      <c r="S27" s="50">
        <v>1033</v>
      </c>
      <c r="T27" s="26" t="s">
        <v>189</v>
      </c>
      <c r="U27" s="27"/>
      <c r="V27" s="26" t="s">
        <v>67</v>
      </c>
    </row>
    <row r="28" spans="1:22" s="33" customFormat="1" ht="156.94999999999999" customHeight="1" x14ac:dyDescent="0.45">
      <c r="A28" s="17">
        <v>42</v>
      </c>
      <c r="B28" s="18" t="s">
        <v>156</v>
      </c>
      <c r="C28" s="19" t="s">
        <v>190</v>
      </c>
      <c r="D28" s="18" t="s">
        <v>191</v>
      </c>
      <c r="E28" s="18" t="s">
        <v>192</v>
      </c>
      <c r="F28" s="18" t="s">
        <v>193</v>
      </c>
      <c r="G28" s="20" t="s">
        <v>194</v>
      </c>
      <c r="H28" s="18" t="s">
        <v>30</v>
      </c>
      <c r="I28" s="19" t="s">
        <v>188</v>
      </c>
      <c r="J28" s="21" t="s">
        <v>64</v>
      </c>
      <c r="K28" s="21" t="s">
        <v>33</v>
      </c>
      <c r="L28" s="48">
        <v>46.28422660417003</v>
      </c>
      <c r="M28" s="49">
        <v>77.83021774944487</v>
      </c>
      <c r="N28" s="49">
        <v>37.852004259879102</v>
      </c>
      <c r="O28" s="49">
        <v>22.487924962626838</v>
      </c>
      <c r="P28" s="25">
        <v>165.89344470123035</v>
      </c>
      <c r="Q28" s="25" t="s">
        <v>65</v>
      </c>
      <c r="R28" s="50">
        <v>128.53</v>
      </c>
      <c r="S28" s="50">
        <v>444.85</v>
      </c>
      <c r="T28" s="26" t="s">
        <v>195</v>
      </c>
      <c r="U28" s="27"/>
      <c r="V28" s="26" t="s">
        <v>67</v>
      </c>
    </row>
    <row r="29" spans="1:22" s="33" customFormat="1" ht="174" customHeight="1" x14ac:dyDescent="0.45">
      <c r="A29" s="17">
        <v>43</v>
      </c>
      <c r="B29" s="18" t="s">
        <v>156</v>
      </c>
      <c r="C29" s="19" t="s">
        <v>196</v>
      </c>
      <c r="D29" s="18" t="s">
        <v>197</v>
      </c>
      <c r="E29" s="18" t="s">
        <v>198</v>
      </c>
      <c r="F29" s="18" t="s">
        <v>199</v>
      </c>
      <c r="G29" s="20" t="s">
        <v>200</v>
      </c>
      <c r="H29" s="18" t="s">
        <v>55</v>
      </c>
      <c r="I29" s="21" t="s">
        <v>47</v>
      </c>
      <c r="J29" s="21" t="s">
        <v>201</v>
      </c>
      <c r="K29" s="21" t="s">
        <v>33</v>
      </c>
      <c r="L29" s="21" t="s">
        <v>202</v>
      </c>
      <c r="M29" s="21" t="s">
        <v>202</v>
      </c>
      <c r="N29" s="21" t="s">
        <v>202</v>
      </c>
      <c r="O29" s="21" t="s">
        <v>203</v>
      </c>
      <c r="P29" s="60">
        <v>14.792056710351559</v>
      </c>
      <c r="Q29" s="25" t="s">
        <v>65</v>
      </c>
      <c r="R29" s="57">
        <v>0.32</v>
      </c>
      <c r="S29" s="57">
        <v>0.8</v>
      </c>
      <c r="T29" s="26" t="s">
        <v>204</v>
      </c>
      <c r="U29" s="27"/>
      <c r="V29" s="26" t="s">
        <v>205</v>
      </c>
    </row>
    <row r="30" spans="1:22" s="33" customFormat="1" ht="156.94999999999999" customHeight="1" x14ac:dyDescent="0.45">
      <c r="A30" s="17">
        <v>44</v>
      </c>
      <c r="B30" s="18" t="s">
        <v>156</v>
      </c>
      <c r="C30" s="19" t="s">
        <v>206</v>
      </c>
      <c r="D30" s="18" t="s">
        <v>207</v>
      </c>
      <c r="E30" s="18" t="s">
        <v>208</v>
      </c>
      <c r="F30" s="18" t="s">
        <v>209</v>
      </c>
      <c r="G30" s="20" t="s">
        <v>210</v>
      </c>
      <c r="H30" s="18" t="s">
        <v>30</v>
      </c>
      <c r="I30" s="21" t="s">
        <v>47</v>
      </c>
      <c r="J30" s="21" t="s">
        <v>211</v>
      </c>
      <c r="K30" s="21" t="s">
        <v>33</v>
      </c>
      <c r="L30" s="61" t="s">
        <v>202</v>
      </c>
      <c r="M30" s="62" t="s">
        <v>202</v>
      </c>
      <c r="N30" s="62" t="s">
        <v>202</v>
      </c>
      <c r="O30" s="62" t="s">
        <v>202</v>
      </c>
      <c r="P30" s="32" t="s">
        <v>65</v>
      </c>
      <c r="Q30" s="25" t="s">
        <v>65</v>
      </c>
      <c r="R30" s="50">
        <v>476.71</v>
      </c>
      <c r="S30" s="50">
        <v>823.8</v>
      </c>
      <c r="T30" s="26" t="s">
        <v>212</v>
      </c>
      <c r="U30" s="27"/>
      <c r="V30" s="26" t="s">
        <v>67</v>
      </c>
    </row>
    <row r="31" spans="1:22" s="33" customFormat="1" ht="156.94999999999999" customHeight="1" x14ac:dyDescent="0.45">
      <c r="A31" s="17">
        <v>45</v>
      </c>
      <c r="B31" s="18" t="s">
        <v>156</v>
      </c>
      <c r="C31" s="19" t="s">
        <v>213</v>
      </c>
      <c r="D31" s="18" t="s">
        <v>214</v>
      </c>
      <c r="E31" s="18" t="s">
        <v>215</v>
      </c>
      <c r="F31" s="18" t="s">
        <v>216</v>
      </c>
      <c r="G31" s="20" t="s">
        <v>217</v>
      </c>
      <c r="H31" s="18" t="s">
        <v>30</v>
      </c>
      <c r="I31" s="21" t="s">
        <v>47</v>
      </c>
      <c r="J31" s="21" t="s">
        <v>201</v>
      </c>
      <c r="K31" s="21" t="s">
        <v>33</v>
      </c>
      <c r="L31" s="61">
        <v>11.978248633926878</v>
      </c>
      <c r="M31" s="62" t="s">
        <v>202</v>
      </c>
      <c r="N31" s="62" t="s">
        <v>202</v>
      </c>
      <c r="O31" s="62" t="s">
        <v>202</v>
      </c>
      <c r="P31" s="32" t="s">
        <v>65</v>
      </c>
      <c r="Q31" s="25" t="s">
        <v>65</v>
      </c>
      <c r="R31" s="50">
        <v>83.74</v>
      </c>
      <c r="S31" s="50">
        <v>212.01</v>
      </c>
      <c r="T31" s="26" t="s">
        <v>218</v>
      </c>
      <c r="U31" s="27"/>
      <c r="V31" s="26" t="s">
        <v>67</v>
      </c>
    </row>
    <row r="32" spans="1:22" s="33" customFormat="1" ht="324" customHeight="1" x14ac:dyDescent="0.45">
      <c r="A32" s="17">
        <v>46</v>
      </c>
      <c r="B32" s="18" t="s">
        <v>156</v>
      </c>
      <c r="C32" s="19" t="s">
        <v>219</v>
      </c>
      <c r="D32" s="18" t="s">
        <v>220</v>
      </c>
      <c r="E32" s="18" t="s">
        <v>221</v>
      </c>
      <c r="F32" s="18" t="s">
        <v>222</v>
      </c>
      <c r="G32" s="20" t="s">
        <v>223</v>
      </c>
      <c r="H32" s="18" t="s">
        <v>55</v>
      </c>
      <c r="I32" s="21" t="s">
        <v>47</v>
      </c>
      <c r="J32" s="21" t="s">
        <v>201</v>
      </c>
      <c r="K32" s="21" t="s">
        <v>33</v>
      </c>
      <c r="L32" s="63">
        <v>3</v>
      </c>
      <c r="M32" s="64">
        <v>3</v>
      </c>
      <c r="N32" s="64">
        <v>3</v>
      </c>
      <c r="O32" s="64">
        <v>3</v>
      </c>
      <c r="P32" s="32">
        <v>3</v>
      </c>
      <c r="Q32" s="25" t="s">
        <v>65</v>
      </c>
      <c r="R32" s="21">
        <v>2</v>
      </c>
      <c r="S32" s="21">
        <v>3</v>
      </c>
      <c r="T32" s="65" t="s">
        <v>224</v>
      </c>
      <c r="U32" s="27"/>
      <c r="V32" s="26" t="s">
        <v>182</v>
      </c>
    </row>
    <row r="33" spans="1:22" s="33" customFormat="1" ht="156.94999999999999" customHeight="1" x14ac:dyDescent="0.45">
      <c r="A33" s="17">
        <v>47</v>
      </c>
      <c r="B33" s="18" t="s">
        <v>156</v>
      </c>
      <c r="C33" s="19" t="s">
        <v>225</v>
      </c>
      <c r="D33" s="18" t="s">
        <v>226</v>
      </c>
      <c r="E33" s="18" t="s">
        <v>227</v>
      </c>
      <c r="F33" s="18" t="s">
        <v>228</v>
      </c>
      <c r="G33" s="20" t="s">
        <v>229</v>
      </c>
      <c r="H33" s="18" t="s">
        <v>30</v>
      </c>
      <c r="I33" s="21" t="s">
        <v>230</v>
      </c>
      <c r="J33" s="21"/>
      <c r="K33" s="21" t="s">
        <v>33</v>
      </c>
      <c r="L33" s="48">
        <v>1.3071131185213327</v>
      </c>
      <c r="M33" s="49">
        <v>2.0686951986288333</v>
      </c>
      <c r="N33" s="49">
        <v>1.2994402780246843</v>
      </c>
      <c r="O33" s="49">
        <v>3.5692784306056882</v>
      </c>
      <c r="P33" s="25">
        <v>2.2533631918889894</v>
      </c>
      <c r="Q33" s="25">
        <f>('[1]Formulario de Variables'!H106+'[1]Formulario de Variables'!H107)/'[1]Formulario de Variables'!H108</f>
        <v>0.91474756391523315</v>
      </c>
      <c r="R33" s="50">
        <v>1</v>
      </c>
      <c r="S33" s="50">
        <v>21.72</v>
      </c>
      <c r="T33" s="26" t="s">
        <v>231</v>
      </c>
      <c r="U33" s="27"/>
      <c r="V33" s="26" t="s">
        <v>232</v>
      </c>
    </row>
    <row r="34" spans="1:22" s="33" customFormat="1" ht="156.94999999999999" customHeight="1" x14ac:dyDescent="0.45">
      <c r="A34" s="17">
        <v>48</v>
      </c>
      <c r="B34" s="18" t="s">
        <v>156</v>
      </c>
      <c r="C34" s="19" t="s">
        <v>233</v>
      </c>
      <c r="D34" s="18" t="s">
        <v>234</v>
      </c>
      <c r="E34" s="18" t="s">
        <v>235</v>
      </c>
      <c r="F34" s="18" t="s">
        <v>236</v>
      </c>
      <c r="G34" s="20" t="s">
        <v>237</v>
      </c>
      <c r="H34" s="18" t="s">
        <v>30</v>
      </c>
      <c r="I34" s="21" t="s">
        <v>230</v>
      </c>
      <c r="J34" s="21"/>
      <c r="K34" s="21" t="s">
        <v>33</v>
      </c>
      <c r="L34" s="48">
        <v>6.4618994320366593E-2</v>
      </c>
      <c r="M34" s="49">
        <v>0.63980178901868701</v>
      </c>
      <c r="N34" s="49">
        <v>7.4374720237673109E-2</v>
      </c>
      <c r="O34" s="49">
        <v>7.2023980506097401E-2</v>
      </c>
      <c r="P34" s="25">
        <v>0</v>
      </c>
      <c r="Q34" s="25">
        <f>'[1]Formulario de Variables'!H110/'[1]Formulario de Variables'!H111</f>
        <v>2.4550048791550667</v>
      </c>
      <c r="R34" s="50">
        <v>0.27</v>
      </c>
      <c r="S34" s="50">
        <v>44.49</v>
      </c>
      <c r="T34" s="26" t="s">
        <v>238</v>
      </c>
      <c r="U34" s="27"/>
      <c r="V34" s="26" t="s">
        <v>232</v>
      </c>
    </row>
    <row r="35" spans="1:22" s="33" customFormat="1" ht="156.94999999999999" customHeight="1" x14ac:dyDescent="0.45">
      <c r="A35" s="17">
        <v>54</v>
      </c>
      <c r="B35" s="18" t="s">
        <v>239</v>
      </c>
      <c r="C35" s="19" t="s">
        <v>240</v>
      </c>
      <c r="D35" s="18" t="s">
        <v>241</v>
      </c>
      <c r="E35" s="18" t="s">
        <v>242</v>
      </c>
      <c r="F35" s="18" t="s">
        <v>243</v>
      </c>
      <c r="G35" s="66" t="s">
        <v>244</v>
      </c>
      <c r="H35" s="18" t="s">
        <v>73</v>
      </c>
      <c r="I35" s="21" t="s">
        <v>64</v>
      </c>
      <c r="J35" s="26"/>
      <c r="K35" s="21" t="s">
        <v>33</v>
      </c>
      <c r="L35" s="51">
        <v>500.61591397354323</v>
      </c>
      <c r="M35" s="52">
        <v>145.72399237842245</v>
      </c>
      <c r="N35" s="52">
        <v>916.919064005113</v>
      </c>
      <c r="O35" s="52">
        <v>80.390803687515017</v>
      </c>
      <c r="P35" s="56">
        <v>0</v>
      </c>
      <c r="Q35" s="25" t="s">
        <v>65</v>
      </c>
      <c r="R35" s="35">
        <v>0.98219999999999996</v>
      </c>
      <c r="S35" s="35">
        <v>7.4047999999999998</v>
      </c>
      <c r="T35" s="21" t="s">
        <v>245</v>
      </c>
      <c r="U35" s="27"/>
      <c r="V35" s="26" t="s">
        <v>101</v>
      </c>
    </row>
    <row r="36" spans="1:22" s="33" customFormat="1" ht="156.94999999999999" customHeight="1" x14ac:dyDescent="0.45">
      <c r="A36" s="17">
        <v>56</v>
      </c>
      <c r="B36" s="18" t="s">
        <v>239</v>
      </c>
      <c r="C36" s="19" t="s">
        <v>246</v>
      </c>
      <c r="D36" s="18" t="s">
        <v>247</v>
      </c>
      <c r="E36" s="18" t="s">
        <v>248</v>
      </c>
      <c r="F36" s="18" t="s">
        <v>249</v>
      </c>
      <c r="G36" s="66" t="s">
        <v>250</v>
      </c>
      <c r="H36" s="18" t="s">
        <v>73</v>
      </c>
      <c r="I36" s="21" t="s">
        <v>31</v>
      </c>
      <c r="J36" s="26"/>
      <c r="K36" s="21" t="s">
        <v>33</v>
      </c>
      <c r="L36" s="51">
        <v>5.7046856105506105</v>
      </c>
      <c r="M36" s="52">
        <v>13.645799680099147</v>
      </c>
      <c r="N36" s="52">
        <v>19.811192651933982</v>
      </c>
      <c r="O36" s="52">
        <v>4.045342668419825</v>
      </c>
      <c r="P36" s="25">
        <v>24.650863096668456</v>
      </c>
      <c r="Q36" s="25" t="s">
        <v>65</v>
      </c>
      <c r="R36" s="35">
        <v>0.19589999999999999</v>
      </c>
      <c r="S36" s="35">
        <v>0.40460000000000002</v>
      </c>
      <c r="T36" s="21" t="s">
        <v>251</v>
      </c>
      <c r="U36" s="27"/>
      <c r="V36" s="26" t="s">
        <v>101</v>
      </c>
    </row>
    <row r="37" spans="1:22" s="33" customFormat="1" ht="156.94999999999999" customHeight="1" x14ac:dyDescent="0.45">
      <c r="A37" s="17">
        <v>57</v>
      </c>
      <c r="B37" s="18" t="s">
        <v>239</v>
      </c>
      <c r="C37" s="19" t="s">
        <v>252</v>
      </c>
      <c r="D37" s="18" t="s">
        <v>253</v>
      </c>
      <c r="E37" s="18" t="s">
        <v>254</v>
      </c>
      <c r="F37" s="18" t="s">
        <v>255</v>
      </c>
      <c r="G37" s="66" t="s">
        <v>256</v>
      </c>
      <c r="H37" s="18" t="s">
        <v>73</v>
      </c>
      <c r="I37" s="21" t="s">
        <v>31</v>
      </c>
      <c r="J37" s="26"/>
      <c r="K37" s="21" t="s">
        <v>33</v>
      </c>
      <c r="L37" s="51">
        <v>5.4385321121542471</v>
      </c>
      <c r="M37" s="52">
        <v>2.0039089919813491</v>
      </c>
      <c r="N37" s="52">
        <v>5.2913731725877122</v>
      </c>
      <c r="O37" s="52">
        <v>2.3383387787488661</v>
      </c>
      <c r="P37" s="25">
        <v>10.647249238524317</v>
      </c>
      <c r="Q37" s="25" t="s">
        <v>65</v>
      </c>
      <c r="R37" s="35">
        <v>0.10639999999999999</v>
      </c>
      <c r="S37" s="35">
        <v>0.36649999999999999</v>
      </c>
      <c r="T37" s="21" t="s">
        <v>257</v>
      </c>
      <c r="U37" s="27"/>
      <c r="V37" s="26" t="s">
        <v>258</v>
      </c>
    </row>
    <row r="38" spans="1:22" s="33" customFormat="1" ht="156.94999999999999" customHeight="1" x14ac:dyDescent="0.45">
      <c r="A38" s="17">
        <v>58</v>
      </c>
      <c r="B38" s="18" t="s">
        <v>239</v>
      </c>
      <c r="C38" s="19" t="s">
        <v>259</v>
      </c>
      <c r="D38" s="18" t="s">
        <v>260</v>
      </c>
      <c r="E38" s="18" t="s">
        <v>254</v>
      </c>
      <c r="F38" s="18" t="s">
        <v>261</v>
      </c>
      <c r="G38" s="66" t="s">
        <v>262</v>
      </c>
      <c r="H38" s="18" t="s">
        <v>73</v>
      </c>
      <c r="I38" s="21" t="s">
        <v>31</v>
      </c>
      <c r="J38" s="26"/>
      <c r="K38" s="21" t="s">
        <v>33</v>
      </c>
      <c r="L38" s="51">
        <v>87.855708869378944</v>
      </c>
      <c r="M38" s="52">
        <v>83.281488722240539</v>
      </c>
      <c r="N38" s="52">
        <v>73.518236213457726</v>
      </c>
      <c r="O38" s="52">
        <v>93.11565344913744</v>
      </c>
      <c r="P38" s="56">
        <v>56.830191635171644</v>
      </c>
      <c r="Q38" s="25" t="s">
        <v>65</v>
      </c>
      <c r="R38" s="35">
        <v>0.33160000000000001</v>
      </c>
      <c r="S38" s="35">
        <v>0.61839999999999995</v>
      </c>
      <c r="T38" s="21" t="s">
        <v>263</v>
      </c>
      <c r="U38" s="27"/>
      <c r="V38" s="26" t="s">
        <v>258</v>
      </c>
    </row>
    <row r="39" spans="1:22" s="33" customFormat="1" ht="156.94999999999999" customHeight="1" x14ac:dyDescent="0.45">
      <c r="A39" s="17">
        <v>66</v>
      </c>
      <c r="B39" s="18" t="s">
        <v>264</v>
      </c>
      <c r="C39" s="18" t="s">
        <v>265</v>
      </c>
      <c r="D39" s="18" t="s">
        <v>266</v>
      </c>
      <c r="E39" s="18" t="s">
        <v>267</v>
      </c>
      <c r="F39" s="18" t="s">
        <v>268</v>
      </c>
      <c r="G39" s="20" t="s">
        <v>269</v>
      </c>
      <c r="H39" s="18" t="s">
        <v>270</v>
      </c>
      <c r="I39" s="21" t="s">
        <v>32</v>
      </c>
      <c r="J39" s="26" t="s">
        <v>271</v>
      </c>
      <c r="K39" s="21" t="s">
        <v>33</v>
      </c>
      <c r="L39" s="23">
        <v>0.71057875470223686</v>
      </c>
      <c r="M39" s="23">
        <v>0.31</v>
      </c>
      <c r="N39" s="24">
        <v>0.75771255403995197</v>
      </c>
      <c r="O39" s="24">
        <v>0.60600643212747174</v>
      </c>
      <c r="P39" s="25">
        <v>1.6046594529246987</v>
      </c>
      <c r="Q39" s="25" t="s">
        <v>65</v>
      </c>
      <c r="R39" s="35">
        <v>4.0000000000000001E-3</v>
      </c>
      <c r="S39" s="35">
        <v>1.4200000000000001E-2</v>
      </c>
      <c r="T39" s="26" t="s">
        <v>272</v>
      </c>
      <c r="U39" s="27"/>
      <c r="V39" s="26" t="s">
        <v>273</v>
      </c>
    </row>
    <row r="40" spans="1:22" s="33" customFormat="1" ht="156.94999999999999" customHeight="1" x14ac:dyDescent="0.45">
      <c r="A40" s="17">
        <v>69</v>
      </c>
      <c r="B40" s="18" t="s">
        <v>274</v>
      </c>
      <c r="C40" s="19" t="s">
        <v>275</v>
      </c>
      <c r="D40" s="18" t="s">
        <v>276</v>
      </c>
      <c r="E40" s="18" t="s">
        <v>277</v>
      </c>
      <c r="F40" s="18" t="s">
        <v>278</v>
      </c>
      <c r="G40" s="20" t="s">
        <v>279</v>
      </c>
      <c r="H40" s="18" t="s">
        <v>30</v>
      </c>
      <c r="I40" s="21" t="s">
        <v>280</v>
      </c>
      <c r="J40" s="21"/>
      <c r="K40" s="21" t="s">
        <v>33</v>
      </c>
      <c r="L40" s="23">
        <v>14.06174199916933</v>
      </c>
      <c r="M40" s="24">
        <v>17.797054679130717</v>
      </c>
      <c r="N40" s="24">
        <v>16.380180204207726</v>
      </c>
      <c r="O40" s="24">
        <v>15.339838880621194</v>
      </c>
      <c r="P40" s="25">
        <v>16.279976496559602</v>
      </c>
      <c r="Q40" s="25">
        <f>'[1]Formulario de Variables'!H136/('[1]Formulario de Variables'!H12/1000)</f>
        <v>16.706773207020365</v>
      </c>
      <c r="R40" s="21">
        <v>7.66</v>
      </c>
      <c r="S40" s="21">
        <v>20.079999999999998</v>
      </c>
      <c r="T40" s="26" t="s">
        <v>281</v>
      </c>
      <c r="U40" s="27"/>
      <c r="V40" s="26" t="s">
        <v>282</v>
      </c>
    </row>
    <row r="41" spans="1:22" s="33" customFormat="1" ht="156.94999999999999" customHeight="1" x14ac:dyDescent="0.45">
      <c r="A41" s="17">
        <v>70</v>
      </c>
      <c r="B41" s="18" t="s">
        <v>274</v>
      </c>
      <c r="C41" s="19" t="s">
        <v>283</v>
      </c>
      <c r="D41" s="18" t="s">
        <v>284</v>
      </c>
      <c r="E41" s="18" t="s">
        <v>285</v>
      </c>
      <c r="F41" s="18" t="s">
        <v>286</v>
      </c>
      <c r="G41" s="20" t="s">
        <v>287</v>
      </c>
      <c r="H41" s="18" t="s">
        <v>30</v>
      </c>
      <c r="I41" s="21" t="s">
        <v>280</v>
      </c>
      <c r="J41" s="21"/>
      <c r="K41" s="21" t="s">
        <v>33</v>
      </c>
      <c r="L41" s="23">
        <v>87.192827983670853</v>
      </c>
      <c r="M41" s="24">
        <v>87.930065563534185</v>
      </c>
      <c r="N41" s="24">
        <v>88.493894165535963</v>
      </c>
      <c r="O41" s="24">
        <v>89.360635784348815</v>
      </c>
      <c r="P41" s="25">
        <v>89.401605612898877</v>
      </c>
      <c r="Q41" s="25">
        <f>('[1]Formulario de Variables'!H137/'[1]Formulario de Variables'!H136)*100</f>
        <v>90.60345948757967</v>
      </c>
      <c r="R41" s="35">
        <v>0.79379999999999995</v>
      </c>
      <c r="S41" s="35">
        <v>0.89039999999999997</v>
      </c>
      <c r="T41" s="26" t="s">
        <v>288</v>
      </c>
      <c r="U41" s="27"/>
      <c r="V41" s="26" t="s">
        <v>282</v>
      </c>
    </row>
    <row r="42" spans="1:22" s="33" customFormat="1" ht="156.94999999999999" customHeight="1" x14ac:dyDescent="0.45">
      <c r="A42" s="17">
        <v>71</v>
      </c>
      <c r="B42" s="18" t="s">
        <v>274</v>
      </c>
      <c r="C42" s="19" t="s">
        <v>289</v>
      </c>
      <c r="D42" s="18" t="s">
        <v>290</v>
      </c>
      <c r="E42" s="18" t="s">
        <v>291</v>
      </c>
      <c r="F42" s="18" t="s">
        <v>292</v>
      </c>
      <c r="G42" s="20" t="s">
        <v>293</v>
      </c>
      <c r="H42" s="18" t="s">
        <v>30</v>
      </c>
      <c r="I42" s="21" t="s">
        <v>280</v>
      </c>
      <c r="J42" s="21"/>
      <c r="K42" s="21" t="s">
        <v>33</v>
      </c>
      <c r="L42" s="23">
        <v>0.78443928600016011</v>
      </c>
      <c r="M42" s="24">
        <v>0.38713705900718076</v>
      </c>
      <c r="N42" s="24">
        <v>0.31886024423337855</v>
      </c>
      <c r="O42" s="24">
        <v>0.95940431015966199</v>
      </c>
      <c r="P42" s="25">
        <v>1.0321797207043109</v>
      </c>
      <c r="Q42" s="25">
        <f>('[1]Formulario de Variables'!H138/'[1]Formulario de Variables'!H136)*100</f>
        <v>0.45519573416569126</v>
      </c>
      <c r="R42" s="35">
        <v>5.8999999999999999E-3</v>
      </c>
      <c r="S42" s="35">
        <v>5.9499999999999997E-2</v>
      </c>
      <c r="T42" s="26" t="s">
        <v>294</v>
      </c>
      <c r="U42" s="27"/>
      <c r="V42" s="26" t="s">
        <v>282</v>
      </c>
    </row>
    <row r="43" spans="1:22" s="33" customFormat="1" ht="156.94999999999999" customHeight="1" x14ac:dyDescent="0.45">
      <c r="A43" s="17">
        <v>72</v>
      </c>
      <c r="B43" s="18" t="s">
        <v>274</v>
      </c>
      <c r="C43" s="19" t="s">
        <v>295</v>
      </c>
      <c r="D43" s="18" t="s">
        <v>296</v>
      </c>
      <c r="E43" s="18" t="s">
        <v>297</v>
      </c>
      <c r="F43" s="18" t="s">
        <v>298</v>
      </c>
      <c r="G43" s="20" t="s">
        <v>299</v>
      </c>
      <c r="H43" s="18" t="s">
        <v>30</v>
      </c>
      <c r="I43" s="21" t="s">
        <v>280</v>
      </c>
      <c r="J43" s="21"/>
      <c r="K43" s="21" t="s">
        <v>33</v>
      </c>
      <c r="L43" s="23">
        <v>12.022732730328984</v>
      </c>
      <c r="M43" s="24">
        <v>11.682797377458632</v>
      </c>
      <c r="N43" s="24">
        <v>11.187245590230663</v>
      </c>
      <c r="O43" s="24">
        <v>9.6799599054915149</v>
      </c>
      <c r="P43" s="25">
        <v>9.5662146663968155</v>
      </c>
      <c r="Q43" s="25">
        <f>('[1]Formulario de Variables'!H139/'[1]Formulario de Variables'!H136)*100</f>
        <v>9.2209650149564304</v>
      </c>
      <c r="R43" s="35">
        <v>0.1031</v>
      </c>
      <c r="S43" s="35">
        <v>0.17150000000000001</v>
      </c>
      <c r="T43" s="26" t="s">
        <v>300</v>
      </c>
      <c r="U43" s="27"/>
      <c r="V43" s="26" t="s">
        <v>282</v>
      </c>
    </row>
    <row r="44" spans="1:22" s="33" customFormat="1" ht="156.94999999999999" customHeight="1" x14ac:dyDescent="0.45">
      <c r="A44" s="17">
        <v>73</v>
      </c>
      <c r="B44" s="18" t="s">
        <v>274</v>
      </c>
      <c r="C44" s="19" t="s">
        <v>301</v>
      </c>
      <c r="D44" s="18" t="s">
        <v>302</v>
      </c>
      <c r="E44" s="18" t="s">
        <v>303</v>
      </c>
      <c r="F44" s="18" t="s">
        <v>304</v>
      </c>
      <c r="G44" s="20" t="s">
        <v>305</v>
      </c>
      <c r="H44" s="18" t="s">
        <v>73</v>
      </c>
      <c r="I44" s="21" t="s">
        <v>47</v>
      </c>
      <c r="J44" s="26" t="s">
        <v>306</v>
      </c>
      <c r="K44" s="21" t="s">
        <v>33</v>
      </c>
      <c r="L44" s="30">
        <v>0.46096209769718238</v>
      </c>
      <c r="M44" s="31">
        <v>0.50031544842520004</v>
      </c>
      <c r="N44" s="24" t="s">
        <v>202</v>
      </c>
      <c r="O44" s="24">
        <v>0.38391380451626972</v>
      </c>
      <c r="P44" s="25">
        <v>0.36334147458403299</v>
      </c>
      <c r="Q44" s="25">
        <f>'[1]Formulario de Variables'!H140/'[1]Formulario de Variables'!H141</f>
        <v>0.39471039015575449</v>
      </c>
      <c r="R44" s="21">
        <v>0.06</v>
      </c>
      <c r="S44" s="21">
        <v>0.23</v>
      </c>
      <c r="T44" s="21" t="s">
        <v>307</v>
      </c>
      <c r="U44" s="27"/>
      <c r="V44" s="26" t="s">
        <v>282</v>
      </c>
    </row>
    <row r="45" spans="1:22" s="33" customFormat="1" ht="156.94999999999999" customHeight="1" x14ac:dyDescent="0.45">
      <c r="A45" s="17">
        <v>74</v>
      </c>
      <c r="B45" s="18" t="s">
        <v>274</v>
      </c>
      <c r="C45" s="19" t="s">
        <v>308</v>
      </c>
      <c r="D45" s="18" t="s">
        <v>309</v>
      </c>
      <c r="E45" s="18" t="s">
        <v>310</v>
      </c>
      <c r="F45" s="18" t="s">
        <v>311</v>
      </c>
      <c r="G45" s="20" t="s">
        <v>312</v>
      </c>
      <c r="H45" s="18" t="s">
        <v>55</v>
      </c>
      <c r="I45" s="21" t="s">
        <v>47</v>
      </c>
      <c r="J45" s="26" t="s">
        <v>306</v>
      </c>
      <c r="K45" s="21" t="s">
        <v>33</v>
      </c>
      <c r="L45" s="30">
        <v>14.143780254819619</v>
      </c>
      <c r="M45" s="31">
        <v>13.501192598562369</v>
      </c>
      <c r="N45" s="24" t="s">
        <v>202</v>
      </c>
      <c r="O45" s="24">
        <v>15.896296782336332</v>
      </c>
      <c r="P45" s="25">
        <v>14.085635780796824</v>
      </c>
      <c r="Q45" s="25">
        <f>'[1]Formulario de Variables'!H142/('[1]Formulario de Variables'!H141/1000)</f>
        <v>11.155722176724424</v>
      </c>
      <c r="R45" s="21">
        <v>5.65</v>
      </c>
      <c r="S45" s="21">
        <v>15.33</v>
      </c>
      <c r="T45" s="21" t="s">
        <v>313</v>
      </c>
      <c r="U45" s="27"/>
      <c r="V45" s="26" t="s">
        <v>314</v>
      </c>
    </row>
    <row r="46" spans="1:22" s="33" customFormat="1" ht="156.94999999999999" customHeight="1" x14ac:dyDescent="0.45">
      <c r="A46" s="17">
        <v>75</v>
      </c>
      <c r="B46" s="18" t="s">
        <v>274</v>
      </c>
      <c r="C46" s="19" t="s">
        <v>315</v>
      </c>
      <c r="D46" s="18" t="s">
        <v>316</v>
      </c>
      <c r="E46" s="18" t="s">
        <v>317</v>
      </c>
      <c r="F46" s="18" t="s">
        <v>318</v>
      </c>
      <c r="G46" s="20" t="s">
        <v>319</v>
      </c>
      <c r="H46" s="18" t="s">
        <v>73</v>
      </c>
      <c r="I46" s="21" t="s">
        <v>47</v>
      </c>
      <c r="J46" s="26" t="s">
        <v>306</v>
      </c>
      <c r="K46" s="21" t="s">
        <v>33</v>
      </c>
      <c r="L46" s="30">
        <v>4.5497481108312341</v>
      </c>
      <c r="M46" s="31">
        <v>5.8486584262888153</v>
      </c>
      <c r="N46" s="31" t="s">
        <v>202</v>
      </c>
      <c r="O46" s="31">
        <v>6.4465217919145319</v>
      </c>
      <c r="P46" s="32">
        <v>4.673530208615551</v>
      </c>
      <c r="Q46" s="25">
        <f>('[1]Formulario de Variables'!H143/'[1]Formulario de Variables'!H142)*100</f>
        <v>7.9373190257196384</v>
      </c>
      <c r="R46" s="35">
        <v>5.9900000000000002E-2</v>
      </c>
      <c r="S46" s="35">
        <v>0.19189999999999999</v>
      </c>
      <c r="T46" s="21" t="s">
        <v>320</v>
      </c>
      <c r="U46" s="27"/>
      <c r="V46" s="26" t="s">
        <v>321</v>
      </c>
    </row>
    <row r="47" spans="1:22" s="33" customFormat="1" ht="156.94999999999999" customHeight="1" x14ac:dyDescent="0.45">
      <c r="A47" s="17">
        <v>76</v>
      </c>
      <c r="B47" s="18" t="s">
        <v>274</v>
      </c>
      <c r="C47" s="19" t="s">
        <v>322</v>
      </c>
      <c r="D47" s="18" t="s">
        <v>323</v>
      </c>
      <c r="E47" s="18" t="s">
        <v>324</v>
      </c>
      <c r="F47" s="18" t="s">
        <v>325</v>
      </c>
      <c r="G47" s="20" t="s">
        <v>326</v>
      </c>
      <c r="H47" s="18" t="s">
        <v>73</v>
      </c>
      <c r="I47" s="21" t="s">
        <v>327</v>
      </c>
      <c r="J47" s="26" t="s">
        <v>56</v>
      </c>
      <c r="K47" s="21" t="s">
        <v>33</v>
      </c>
      <c r="L47" s="37">
        <v>75.714285714285708</v>
      </c>
      <c r="M47" s="38">
        <v>83.720930232558146</v>
      </c>
      <c r="N47" s="38">
        <v>64</v>
      </c>
      <c r="O47" s="38">
        <v>83.505154639175259</v>
      </c>
      <c r="P47" s="36">
        <v>66.666666666666657</v>
      </c>
      <c r="Q47" s="25">
        <f>('[1]Formulario de Variables'!H144/'[1]Formulario de Variables'!H145)*100</f>
        <v>97.260273972602747</v>
      </c>
      <c r="R47" s="57">
        <v>0.38</v>
      </c>
      <c r="S47" s="57">
        <v>0.68</v>
      </c>
      <c r="T47" s="21" t="s">
        <v>328</v>
      </c>
      <c r="U47" s="27"/>
      <c r="V47" s="26" t="s">
        <v>329</v>
      </c>
    </row>
    <row r="48" spans="1:22" s="33" customFormat="1" ht="156.94999999999999" customHeight="1" x14ac:dyDescent="0.45">
      <c r="A48" s="17">
        <v>77</v>
      </c>
      <c r="B48" s="18" t="s">
        <v>274</v>
      </c>
      <c r="C48" s="19" t="s">
        <v>330</v>
      </c>
      <c r="D48" s="18" t="s">
        <v>331</v>
      </c>
      <c r="E48" s="18" t="s">
        <v>332</v>
      </c>
      <c r="F48" s="18" t="s">
        <v>333</v>
      </c>
      <c r="G48" s="20" t="s">
        <v>334</v>
      </c>
      <c r="H48" s="18" t="s">
        <v>73</v>
      </c>
      <c r="I48" s="21" t="s">
        <v>327</v>
      </c>
      <c r="J48" s="26"/>
      <c r="K48" s="21" t="s">
        <v>33</v>
      </c>
      <c r="L48" s="37">
        <v>5.6603773584905666</v>
      </c>
      <c r="M48" s="38">
        <v>5.5555555555555554</v>
      </c>
      <c r="N48" s="38">
        <v>31.25</v>
      </c>
      <c r="O48" s="38">
        <v>40.74074074074074</v>
      </c>
      <c r="P48" s="36">
        <v>30</v>
      </c>
      <c r="Q48" s="25">
        <f>('[1]Formulario de Variables'!H146/'[1]Formulario de Variables'!H144)*100</f>
        <v>64.788732394366207</v>
      </c>
      <c r="R48" s="57">
        <v>0.19</v>
      </c>
      <c r="S48" s="57">
        <v>0.49</v>
      </c>
      <c r="T48" s="21" t="s">
        <v>335</v>
      </c>
      <c r="U48" s="27"/>
      <c r="V48" s="26" t="s">
        <v>282</v>
      </c>
    </row>
    <row r="49" spans="1:22" s="33" customFormat="1" ht="156.94999999999999" customHeight="1" x14ac:dyDescent="0.45">
      <c r="A49" s="17">
        <v>78</v>
      </c>
      <c r="B49" s="18" t="s">
        <v>274</v>
      </c>
      <c r="C49" s="19" t="s">
        <v>336</v>
      </c>
      <c r="D49" s="18" t="s">
        <v>337</v>
      </c>
      <c r="E49" s="18" t="s">
        <v>338</v>
      </c>
      <c r="F49" s="18" t="s">
        <v>339</v>
      </c>
      <c r="G49" s="20" t="s">
        <v>340</v>
      </c>
      <c r="H49" s="18" t="s">
        <v>73</v>
      </c>
      <c r="I49" s="21" t="s">
        <v>47</v>
      </c>
      <c r="J49" s="26" t="s">
        <v>306</v>
      </c>
      <c r="K49" s="21" t="s">
        <v>33</v>
      </c>
      <c r="L49" s="37" t="s">
        <v>341</v>
      </c>
      <c r="M49" s="38" t="s">
        <v>341</v>
      </c>
      <c r="N49" s="38" t="s">
        <v>202</v>
      </c>
      <c r="O49" s="38" t="s">
        <v>341</v>
      </c>
      <c r="P49" s="25" t="s">
        <v>65</v>
      </c>
      <c r="Q49" s="25" t="s">
        <v>65</v>
      </c>
      <c r="R49" s="57">
        <v>0.15</v>
      </c>
      <c r="S49" s="57">
        <v>0.55000000000000004</v>
      </c>
      <c r="T49" s="21" t="s">
        <v>342</v>
      </c>
      <c r="U49" s="27"/>
      <c r="V49" s="26" t="s">
        <v>282</v>
      </c>
    </row>
    <row r="50" spans="1:22" s="33" customFormat="1" ht="156.94999999999999" customHeight="1" x14ac:dyDescent="0.45">
      <c r="A50" s="17">
        <v>79</v>
      </c>
      <c r="B50" s="18" t="s">
        <v>274</v>
      </c>
      <c r="C50" s="19" t="s">
        <v>343</v>
      </c>
      <c r="D50" s="18" t="s">
        <v>344</v>
      </c>
      <c r="E50" s="18" t="s">
        <v>345</v>
      </c>
      <c r="F50" s="18" t="s">
        <v>346</v>
      </c>
      <c r="G50" s="20" t="s">
        <v>347</v>
      </c>
      <c r="H50" s="18" t="s">
        <v>73</v>
      </c>
      <c r="I50" s="21" t="s">
        <v>327</v>
      </c>
      <c r="J50" s="26" t="s">
        <v>56</v>
      </c>
      <c r="K50" s="21" t="s">
        <v>33</v>
      </c>
      <c r="L50" s="37">
        <v>1.8867924528301887</v>
      </c>
      <c r="M50" s="38">
        <v>5.5555555555555554</v>
      </c>
      <c r="N50" s="38">
        <v>31.25</v>
      </c>
      <c r="O50" s="38">
        <v>40.74074074074074</v>
      </c>
      <c r="P50" s="25">
        <v>30</v>
      </c>
      <c r="Q50" s="25">
        <f>('[1]Formulario de Variables'!H149/'[1]Formulario de Variables'!H150)*100</f>
        <v>64.788732394366207</v>
      </c>
      <c r="R50" s="57">
        <v>0.18</v>
      </c>
      <c r="S50" s="57">
        <v>0.46</v>
      </c>
      <c r="T50" s="21" t="s">
        <v>348</v>
      </c>
      <c r="U50" s="27"/>
      <c r="V50" s="26" t="s">
        <v>282</v>
      </c>
    </row>
    <row r="51" spans="1:22" s="33" customFormat="1" ht="156.94999999999999" customHeight="1" x14ac:dyDescent="0.45">
      <c r="A51" s="39">
        <v>80</v>
      </c>
      <c r="B51" s="40" t="s">
        <v>274</v>
      </c>
      <c r="C51" s="41" t="s">
        <v>349</v>
      </c>
      <c r="D51" s="40" t="s">
        <v>350</v>
      </c>
      <c r="E51" s="40" t="s">
        <v>351</v>
      </c>
      <c r="F51" s="40" t="s">
        <v>352</v>
      </c>
      <c r="G51" s="42" t="s">
        <v>353</v>
      </c>
      <c r="H51" s="40" t="s">
        <v>73</v>
      </c>
      <c r="I51" s="41" t="s">
        <v>31</v>
      </c>
      <c r="J51" s="40"/>
      <c r="K51" s="41" t="s">
        <v>33</v>
      </c>
      <c r="L51" s="43">
        <v>0.50293378038558256</v>
      </c>
      <c r="M51" s="44">
        <v>1.9485580670303975</v>
      </c>
      <c r="N51" s="44">
        <v>0.93970242756460465</v>
      </c>
      <c r="O51" s="44">
        <v>2.0848310567936736</v>
      </c>
      <c r="P51" s="45">
        <v>1.1037527593818985</v>
      </c>
      <c r="Q51" s="25">
        <f>('[1]Formulario de Variables'!H151/'[1]Formulario de Variables'!H152)*100</f>
        <v>4.9715909090909092</v>
      </c>
      <c r="R51" s="67">
        <v>7.4000000000000003E-3</v>
      </c>
      <c r="S51" s="67">
        <v>7.9500000000000001E-2</v>
      </c>
      <c r="T51" s="41" t="s">
        <v>354</v>
      </c>
      <c r="U51" s="27"/>
      <c r="V51" s="40" t="s">
        <v>282</v>
      </c>
    </row>
    <row r="52" spans="1:22" s="33" customFormat="1" ht="156.94999999999999" customHeight="1" x14ac:dyDescent="0.45">
      <c r="A52" s="39">
        <v>81</v>
      </c>
      <c r="B52" s="40" t="s">
        <v>274</v>
      </c>
      <c r="C52" s="41" t="s">
        <v>355</v>
      </c>
      <c r="D52" s="40" t="s">
        <v>356</v>
      </c>
      <c r="E52" s="40" t="s">
        <v>351</v>
      </c>
      <c r="F52" s="40" t="s">
        <v>357</v>
      </c>
      <c r="G52" s="42" t="s">
        <v>358</v>
      </c>
      <c r="H52" s="40" t="s">
        <v>73</v>
      </c>
      <c r="I52" s="41" t="s">
        <v>31</v>
      </c>
      <c r="J52" s="40"/>
      <c r="K52" s="41" t="s">
        <v>33</v>
      </c>
      <c r="L52" s="43">
        <v>0.19455252918287938</v>
      </c>
      <c r="M52" s="44">
        <v>0.55248618784530379</v>
      </c>
      <c r="N52" s="44" t="s">
        <v>202</v>
      </c>
      <c r="O52" s="44">
        <v>0.38387715930902111</v>
      </c>
      <c r="P52" s="45">
        <v>0.36363636363636365</v>
      </c>
      <c r="Q52" s="25">
        <f>('[1]Formulario de Variables'!H153/'[1]Formulario de Variables'!H154)*100</f>
        <v>0.56390977443609014</v>
      </c>
      <c r="R52" s="67">
        <v>1.5E-3</v>
      </c>
      <c r="S52" s="67">
        <v>0.1153</v>
      </c>
      <c r="T52" s="41" t="s">
        <v>359</v>
      </c>
      <c r="U52" s="27"/>
      <c r="V52" s="40" t="s">
        <v>282</v>
      </c>
    </row>
    <row r="53" spans="1:22" s="33" customFormat="1" ht="156.94999999999999" customHeight="1" x14ac:dyDescent="0.45">
      <c r="A53" s="17">
        <v>82</v>
      </c>
      <c r="B53" s="18" t="s">
        <v>274</v>
      </c>
      <c r="C53" s="19" t="s">
        <v>360</v>
      </c>
      <c r="D53" s="18" t="s">
        <v>361</v>
      </c>
      <c r="E53" s="18" t="s">
        <v>362</v>
      </c>
      <c r="F53" s="18" t="s">
        <v>363</v>
      </c>
      <c r="G53" s="20" t="s">
        <v>364</v>
      </c>
      <c r="H53" s="18" t="s">
        <v>73</v>
      </c>
      <c r="I53" s="21" t="s">
        <v>31</v>
      </c>
      <c r="J53" s="26"/>
      <c r="K53" s="21" t="s">
        <v>33</v>
      </c>
      <c r="L53" s="46">
        <v>8.2188099808061423</v>
      </c>
      <c r="M53" s="47">
        <v>7.293973941368078</v>
      </c>
      <c r="N53" s="47">
        <v>7.0299999999999994</v>
      </c>
      <c r="O53" s="47">
        <v>6.6693026599568652</v>
      </c>
      <c r="P53" s="25">
        <v>7.1317144959529069</v>
      </c>
      <c r="Q53" s="25">
        <f>'[1]Formulario de Variables'!H155/'[1]Formulario de Variables'!H18</f>
        <v>7.0901988636363633</v>
      </c>
      <c r="R53" s="21">
        <v>7</v>
      </c>
      <c r="S53" s="21">
        <v>10</v>
      </c>
      <c r="T53" s="21" t="s">
        <v>365</v>
      </c>
      <c r="U53" s="27"/>
      <c r="V53" s="26" t="s">
        <v>101</v>
      </c>
    </row>
    <row r="54" spans="1:22" s="33" customFormat="1" ht="156.94999999999999" customHeight="1" x14ac:dyDescent="0.45">
      <c r="A54" s="17">
        <v>83</v>
      </c>
      <c r="B54" s="18" t="s">
        <v>274</v>
      </c>
      <c r="C54" s="19" t="s">
        <v>366</v>
      </c>
      <c r="D54" s="18" t="s">
        <v>367</v>
      </c>
      <c r="E54" s="18" t="s">
        <v>368</v>
      </c>
      <c r="F54" s="18" t="s">
        <v>369</v>
      </c>
      <c r="G54" s="20" t="s">
        <v>370</v>
      </c>
      <c r="H54" s="18" t="s">
        <v>371</v>
      </c>
      <c r="I54" s="21" t="s">
        <v>47</v>
      </c>
      <c r="J54" s="26" t="s">
        <v>306</v>
      </c>
      <c r="K54" s="21" t="s">
        <v>33</v>
      </c>
      <c r="L54" s="48">
        <v>11289.325488035265</v>
      </c>
      <c r="M54" s="49">
        <v>12452.204703044919</v>
      </c>
      <c r="N54" s="49" t="s">
        <v>202</v>
      </c>
      <c r="O54" s="49">
        <v>9940.0999150176031</v>
      </c>
      <c r="P54" s="25">
        <v>11272.170685451098</v>
      </c>
      <c r="Q54" s="25">
        <f>'[1]Formulario de Variables'!H156/'[1]Formulario de Variables'!H142</f>
        <v>15073.345426673481</v>
      </c>
      <c r="R54" s="50">
        <v>6834.65</v>
      </c>
      <c r="S54" s="50">
        <v>14296.88</v>
      </c>
      <c r="T54" s="21" t="s">
        <v>372</v>
      </c>
      <c r="U54" s="27"/>
      <c r="V54" s="26" t="s">
        <v>373</v>
      </c>
    </row>
    <row r="55" spans="1:22" s="33" customFormat="1" ht="156.94999999999999" customHeight="1" x14ac:dyDescent="0.45">
      <c r="A55" s="17">
        <v>84</v>
      </c>
      <c r="B55" s="18" t="s">
        <v>274</v>
      </c>
      <c r="C55" s="19" t="s">
        <v>374</v>
      </c>
      <c r="D55" s="18" t="s">
        <v>375</v>
      </c>
      <c r="E55" s="18" t="s">
        <v>376</v>
      </c>
      <c r="F55" s="18" t="s">
        <v>377</v>
      </c>
      <c r="G55" s="20" t="s">
        <v>378</v>
      </c>
      <c r="H55" s="18" t="s">
        <v>371</v>
      </c>
      <c r="I55" s="21" t="s">
        <v>47</v>
      </c>
      <c r="J55" s="26" t="s">
        <v>306</v>
      </c>
      <c r="K55" s="21" t="s">
        <v>33</v>
      </c>
      <c r="L55" s="23">
        <v>4.1646078121289136</v>
      </c>
      <c r="M55" s="24">
        <v>2.7781852449470366</v>
      </c>
      <c r="N55" s="24" t="s">
        <v>202</v>
      </c>
      <c r="O55" s="24">
        <v>3.6243623044354507</v>
      </c>
      <c r="P55" s="25">
        <v>3.8440206259163867</v>
      </c>
      <c r="Q55" s="25">
        <f>'[1]Formulario de Variables'!H157/('[1]Formulario de Variables'!H12/100000)</f>
        <v>2.2814555686528002</v>
      </c>
      <c r="R55" s="21">
        <v>2.2000000000000002</v>
      </c>
      <c r="S55" s="21">
        <v>5.98</v>
      </c>
      <c r="T55" s="21" t="s">
        <v>379</v>
      </c>
      <c r="U55" s="27"/>
      <c r="V55" s="26" t="s">
        <v>373</v>
      </c>
    </row>
    <row r="56" spans="1:22" s="33" customFormat="1" ht="156.94999999999999" customHeight="1" x14ac:dyDescent="0.45">
      <c r="A56" s="17">
        <v>85</v>
      </c>
      <c r="B56" s="18" t="s">
        <v>274</v>
      </c>
      <c r="C56" s="19" t="s">
        <v>380</v>
      </c>
      <c r="D56" s="18" t="s">
        <v>381</v>
      </c>
      <c r="E56" s="18" t="s">
        <v>382</v>
      </c>
      <c r="F56" s="18" t="s">
        <v>383</v>
      </c>
      <c r="G56" s="20" t="s">
        <v>384</v>
      </c>
      <c r="H56" s="18" t="s">
        <v>371</v>
      </c>
      <c r="I56" s="21" t="s">
        <v>47</v>
      </c>
      <c r="J56" s="26" t="s">
        <v>306</v>
      </c>
      <c r="K56" s="21" t="s">
        <v>33</v>
      </c>
      <c r="L56" s="23">
        <v>71.496186007142867</v>
      </c>
      <c r="M56" s="24">
        <v>73.721923659914566</v>
      </c>
      <c r="N56" s="68" t="s">
        <v>202</v>
      </c>
      <c r="O56" s="24">
        <v>90.466279701923654</v>
      </c>
      <c r="P56" s="25">
        <v>81.075886458613624</v>
      </c>
      <c r="Q56" s="25">
        <f>'[1]Formulario de Variables'!H142/('[1]Formulario de Variables'!H12/10000)</f>
        <v>63.782979255050442</v>
      </c>
      <c r="R56" s="21">
        <v>35.17</v>
      </c>
      <c r="S56" s="21">
        <v>80.19</v>
      </c>
      <c r="T56" s="21" t="s">
        <v>385</v>
      </c>
      <c r="U56" s="27"/>
      <c r="V56" s="26" t="s">
        <v>373</v>
      </c>
    </row>
    <row r="57" spans="1:22" s="33" customFormat="1" ht="156.94999999999999" customHeight="1" x14ac:dyDescent="0.45">
      <c r="A57" s="17">
        <v>86</v>
      </c>
      <c r="B57" s="18" t="s">
        <v>274</v>
      </c>
      <c r="C57" s="19" t="s">
        <v>386</v>
      </c>
      <c r="D57" s="18" t="s">
        <v>387</v>
      </c>
      <c r="E57" s="18" t="s">
        <v>388</v>
      </c>
      <c r="F57" s="18" t="s">
        <v>389</v>
      </c>
      <c r="G57" s="20" t="s">
        <v>390</v>
      </c>
      <c r="H57" s="18" t="s">
        <v>55</v>
      </c>
      <c r="I57" s="21" t="s">
        <v>280</v>
      </c>
      <c r="J57" s="21"/>
      <c r="K57" s="21" t="s">
        <v>33</v>
      </c>
      <c r="L57" s="46">
        <v>51.836985994536484</v>
      </c>
      <c r="M57" s="47">
        <v>80.103970804606888</v>
      </c>
      <c r="N57" s="47">
        <v>96.085203607640224</v>
      </c>
      <c r="O57" s="47">
        <v>125.63247867941418</v>
      </c>
      <c r="P57" s="25">
        <v>125.58085897386616</v>
      </c>
      <c r="Q57" s="25">
        <f>'[1]Formulario de Variables'!H158/('[1]Formulario de Variables'!H12/1000)</f>
        <v>124.81734775358106</v>
      </c>
      <c r="R57" s="21">
        <v>45.7</v>
      </c>
      <c r="S57" s="21">
        <v>120.1</v>
      </c>
      <c r="T57" s="21" t="s">
        <v>391</v>
      </c>
      <c r="U57" s="27"/>
      <c r="V57" s="26" t="s">
        <v>282</v>
      </c>
    </row>
    <row r="58" spans="1:22" s="33" customFormat="1" ht="186.75" customHeight="1" x14ac:dyDescent="0.45">
      <c r="A58" s="17">
        <v>87</v>
      </c>
      <c r="B58" s="18" t="s">
        <v>274</v>
      </c>
      <c r="C58" s="19" t="s">
        <v>392</v>
      </c>
      <c r="D58" s="18" t="s">
        <v>393</v>
      </c>
      <c r="E58" s="18" t="s">
        <v>394</v>
      </c>
      <c r="F58" s="18" t="s">
        <v>395</v>
      </c>
      <c r="G58" s="20" t="s">
        <v>396</v>
      </c>
      <c r="H58" s="18" t="s">
        <v>55</v>
      </c>
      <c r="I58" s="21" t="s">
        <v>280</v>
      </c>
      <c r="J58" s="21"/>
      <c r="K58" s="21" t="s">
        <v>33</v>
      </c>
      <c r="L58" s="46">
        <v>33.267468623789462</v>
      </c>
      <c r="M58" s="47">
        <v>49.660807680035511</v>
      </c>
      <c r="N58" s="47">
        <v>20.740423760177645</v>
      </c>
      <c r="O58" s="47">
        <v>29.335862714072157</v>
      </c>
      <c r="P58" s="25">
        <v>30.894159626384006</v>
      </c>
      <c r="Q58" s="25">
        <f>('[1]Formulario de Variables'!H159/'[1]Formulario de Variables'!H158)*100</f>
        <v>32.917573331012271</v>
      </c>
      <c r="R58" s="35">
        <v>0.129</v>
      </c>
      <c r="S58" s="35">
        <v>0.34010000000000001</v>
      </c>
      <c r="T58" s="21" t="s">
        <v>150</v>
      </c>
      <c r="U58" s="27"/>
      <c r="V58" s="26" t="s">
        <v>282</v>
      </c>
    </row>
    <row r="59" spans="1:22" s="33" customFormat="1" ht="156.94999999999999" customHeight="1" x14ac:dyDescent="0.45">
      <c r="A59" s="17">
        <v>95</v>
      </c>
      <c r="B59" s="18" t="s">
        <v>397</v>
      </c>
      <c r="C59" s="19" t="s">
        <v>398</v>
      </c>
      <c r="D59" s="18" t="s">
        <v>399</v>
      </c>
      <c r="E59" s="18" t="s">
        <v>400</v>
      </c>
      <c r="F59" s="18" t="s">
        <v>401</v>
      </c>
      <c r="G59" s="20" t="s">
        <v>402</v>
      </c>
      <c r="H59" s="18" t="s">
        <v>30</v>
      </c>
      <c r="I59" s="19" t="s">
        <v>188</v>
      </c>
      <c r="J59" s="21"/>
      <c r="K59" s="21" t="s">
        <v>33</v>
      </c>
      <c r="L59" s="69">
        <v>159.92265052799362</v>
      </c>
      <c r="M59" s="70">
        <v>165.20092447246526</v>
      </c>
      <c r="N59" s="71">
        <v>231.42</v>
      </c>
      <c r="O59" s="71">
        <v>232.4100030615937</v>
      </c>
      <c r="P59" s="25">
        <v>223.64175114180685</v>
      </c>
      <c r="Q59" s="25">
        <f>'[1]Formulario de Variables'!H174/'[1]Formulario de Variables'!H175</f>
        <v>3089.9196581196579</v>
      </c>
      <c r="R59" s="50">
        <v>161.29</v>
      </c>
      <c r="S59" s="50">
        <v>324.62</v>
      </c>
      <c r="T59" s="26" t="s">
        <v>403</v>
      </c>
      <c r="U59" s="27"/>
      <c r="V59" s="26" t="s">
        <v>67</v>
      </c>
    </row>
    <row r="60" spans="1:22" s="80" customFormat="1" ht="156.94999999999999" customHeight="1" x14ac:dyDescent="0.45">
      <c r="A60" s="72"/>
      <c r="B60" s="18" t="s">
        <v>404</v>
      </c>
      <c r="C60" s="73" t="s">
        <v>405</v>
      </c>
      <c r="D60" s="74" t="s">
        <v>406</v>
      </c>
      <c r="E60" s="74" t="s">
        <v>407</v>
      </c>
      <c r="F60" s="74" t="s">
        <v>408</v>
      </c>
      <c r="G60" s="75" t="s">
        <v>409</v>
      </c>
      <c r="H60" s="74" t="s">
        <v>73</v>
      </c>
      <c r="I60" s="73" t="s">
        <v>64</v>
      </c>
      <c r="J60" s="73"/>
      <c r="K60" s="21" t="s">
        <v>33</v>
      </c>
      <c r="L60" s="76"/>
      <c r="M60" s="77"/>
      <c r="N60" s="77"/>
      <c r="O60" s="77"/>
      <c r="P60" s="78"/>
      <c r="Q60" s="25" t="s">
        <v>65</v>
      </c>
      <c r="R60" s="79"/>
      <c r="S60" s="79"/>
      <c r="T60" s="74"/>
      <c r="U60" s="27"/>
      <c r="V60" s="74"/>
    </row>
    <row r="61" spans="1:22" s="80" customFormat="1" ht="156.94999999999999" customHeight="1" x14ac:dyDescent="0.45">
      <c r="A61" s="72"/>
      <c r="B61" s="18" t="s">
        <v>404</v>
      </c>
      <c r="C61" s="74" t="s">
        <v>410</v>
      </c>
      <c r="D61" s="74" t="s">
        <v>411</v>
      </c>
      <c r="E61" s="74" t="s">
        <v>407</v>
      </c>
      <c r="F61" s="74" t="s">
        <v>412</v>
      </c>
      <c r="G61" s="75" t="s">
        <v>413</v>
      </c>
      <c r="H61" s="74" t="s">
        <v>73</v>
      </c>
      <c r="I61" s="73" t="s">
        <v>47</v>
      </c>
      <c r="J61" s="73" t="s">
        <v>414</v>
      </c>
      <c r="K61" s="21" t="s">
        <v>33</v>
      </c>
      <c r="L61" s="81"/>
      <c r="M61" s="77"/>
      <c r="N61" s="82"/>
      <c r="O61" s="83"/>
      <c r="P61" s="78"/>
      <c r="Q61" s="25">
        <f>('[1]Formulario de Variables'!H190/'[1]Formulario de Variables'!H142)*100</f>
        <v>5.2290921478453409</v>
      </c>
      <c r="R61" s="84"/>
      <c r="S61" s="84"/>
      <c r="T61" s="73"/>
      <c r="U61" s="27"/>
      <c r="V61" s="74"/>
    </row>
    <row r="62" spans="1:22" s="80" customFormat="1" ht="156.94999999999999" customHeight="1" x14ac:dyDescent="0.45">
      <c r="A62" s="72"/>
      <c r="B62" s="18" t="s">
        <v>404</v>
      </c>
      <c r="C62" s="73" t="s">
        <v>415</v>
      </c>
      <c r="D62" s="74" t="s">
        <v>416</v>
      </c>
      <c r="E62" s="74" t="s">
        <v>407</v>
      </c>
      <c r="F62" s="74" t="s">
        <v>417</v>
      </c>
      <c r="G62" s="75" t="s">
        <v>418</v>
      </c>
      <c r="H62" s="74" t="s">
        <v>270</v>
      </c>
      <c r="I62" s="73" t="s">
        <v>419</v>
      </c>
      <c r="J62" s="74"/>
      <c r="K62" s="21" t="s">
        <v>33</v>
      </c>
      <c r="L62" s="85"/>
      <c r="M62" s="86"/>
      <c r="N62" s="87"/>
      <c r="O62" s="88"/>
      <c r="P62" s="78"/>
      <c r="Q62" s="25" t="s">
        <v>65</v>
      </c>
      <c r="R62" s="73"/>
      <c r="S62" s="73"/>
      <c r="T62" s="73"/>
      <c r="U62" s="27"/>
      <c r="V62" s="74"/>
    </row>
    <row r="63" spans="1:22" s="80" customFormat="1" ht="156.94999999999999" customHeight="1" x14ac:dyDescent="0.45">
      <c r="A63" s="72"/>
      <c r="B63" s="18" t="s">
        <v>404</v>
      </c>
      <c r="C63" s="73" t="s">
        <v>420</v>
      </c>
      <c r="D63" s="74" t="s">
        <v>421</v>
      </c>
      <c r="E63" s="74" t="s">
        <v>407</v>
      </c>
      <c r="F63" s="74" t="s">
        <v>422</v>
      </c>
      <c r="G63" s="75" t="s">
        <v>423</v>
      </c>
      <c r="H63" s="74" t="s">
        <v>270</v>
      </c>
      <c r="I63" s="73" t="s">
        <v>419</v>
      </c>
      <c r="J63" s="74"/>
      <c r="K63" s="21" t="s">
        <v>33</v>
      </c>
      <c r="L63" s="85"/>
      <c r="M63" s="86"/>
      <c r="N63" s="87"/>
      <c r="O63" s="88"/>
      <c r="P63" s="89"/>
      <c r="Q63" s="25" t="s">
        <v>65</v>
      </c>
      <c r="R63" s="84"/>
      <c r="S63" s="84"/>
      <c r="T63" s="73"/>
      <c r="U63" s="27"/>
      <c r="V63" s="74"/>
    </row>
    <row r="64" spans="1:22" s="80" customFormat="1" ht="156.94999999999999" customHeight="1" x14ac:dyDescent="0.45">
      <c r="A64" s="72"/>
      <c r="B64" s="18" t="s">
        <v>404</v>
      </c>
      <c r="C64" s="74" t="s">
        <v>424</v>
      </c>
      <c r="D64" s="74" t="s">
        <v>425</v>
      </c>
      <c r="E64" s="74" t="s">
        <v>426</v>
      </c>
      <c r="F64" s="74" t="s">
        <v>427</v>
      </c>
      <c r="G64" s="75" t="s">
        <v>428</v>
      </c>
      <c r="H64" s="74" t="s">
        <v>270</v>
      </c>
      <c r="I64" s="73" t="s">
        <v>64</v>
      </c>
      <c r="J64" s="74"/>
      <c r="K64" s="21" t="s">
        <v>33</v>
      </c>
      <c r="L64" s="85"/>
      <c r="M64" s="86"/>
      <c r="N64" s="87"/>
      <c r="O64" s="88"/>
      <c r="P64" s="78"/>
      <c r="Q64" s="25" t="s">
        <v>65</v>
      </c>
      <c r="R64" s="84"/>
      <c r="S64" s="84"/>
      <c r="T64" s="73"/>
      <c r="U64" s="27"/>
      <c r="V64" s="74"/>
    </row>
    <row r="65" spans="1:22" s="80" customFormat="1" ht="156.94999999999999" customHeight="1" x14ac:dyDescent="0.45">
      <c r="A65" s="72"/>
      <c r="B65" s="18" t="s">
        <v>404</v>
      </c>
      <c r="C65" s="73" t="s">
        <v>429</v>
      </c>
      <c r="D65" s="74" t="s">
        <v>430</v>
      </c>
      <c r="E65" s="74" t="s">
        <v>431</v>
      </c>
      <c r="F65" s="74" t="s">
        <v>432</v>
      </c>
      <c r="G65" s="75" t="s">
        <v>433</v>
      </c>
      <c r="H65" s="74" t="s">
        <v>270</v>
      </c>
      <c r="I65" s="73" t="s">
        <v>32</v>
      </c>
      <c r="J65" s="74" t="s">
        <v>434</v>
      </c>
      <c r="K65" s="21" t="s">
        <v>33</v>
      </c>
      <c r="L65" s="85"/>
      <c r="M65" s="86"/>
      <c r="N65" s="87"/>
      <c r="O65" s="88"/>
      <c r="P65" s="78"/>
      <c r="Q65" s="25" t="s">
        <v>65</v>
      </c>
      <c r="R65" s="73"/>
      <c r="S65" s="73"/>
      <c r="T65" s="73"/>
      <c r="U65" s="27"/>
      <c r="V65" s="74"/>
    </row>
    <row r="66" spans="1:22" s="80" customFormat="1" ht="156.94999999999999" customHeight="1" x14ac:dyDescent="0.45">
      <c r="A66" s="72"/>
      <c r="B66" s="18" t="s">
        <v>404</v>
      </c>
      <c r="C66" s="73" t="s">
        <v>435</v>
      </c>
      <c r="D66" s="74" t="s">
        <v>436</v>
      </c>
      <c r="E66" s="74" t="s">
        <v>407</v>
      </c>
      <c r="F66" s="74" t="s">
        <v>437</v>
      </c>
      <c r="G66" s="75" t="s">
        <v>438</v>
      </c>
      <c r="H66" s="74" t="s">
        <v>73</v>
      </c>
      <c r="I66" s="73" t="s">
        <v>280</v>
      </c>
      <c r="J66" s="74"/>
      <c r="K66" s="21" t="s">
        <v>33</v>
      </c>
      <c r="L66" s="85"/>
      <c r="M66" s="86"/>
      <c r="N66" s="87"/>
      <c r="O66" s="88"/>
      <c r="P66" s="78"/>
      <c r="Q66" s="25" t="s">
        <v>65</v>
      </c>
      <c r="R66" s="73"/>
      <c r="S66" s="73"/>
      <c r="T66" s="73"/>
      <c r="U66" s="27"/>
      <c r="V66" s="74"/>
    </row>
    <row r="67" spans="1:22" s="80" customFormat="1" ht="156.94999999999999" customHeight="1" x14ac:dyDescent="0.45">
      <c r="A67" s="72"/>
      <c r="B67" s="18" t="s">
        <v>404</v>
      </c>
      <c r="C67" s="74" t="s">
        <v>439</v>
      </c>
      <c r="D67" s="74" t="s">
        <v>440</v>
      </c>
      <c r="E67" s="74" t="s">
        <v>441</v>
      </c>
      <c r="F67" s="74" t="s">
        <v>442</v>
      </c>
      <c r="G67" s="75" t="s">
        <v>443</v>
      </c>
      <c r="H67" s="74" t="s">
        <v>371</v>
      </c>
      <c r="I67" s="73" t="s">
        <v>280</v>
      </c>
      <c r="J67" s="73"/>
      <c r="K67" s="21" t="s">
        <v>33</v>
      </c>
      <c r="L67" s="90"/>
      <c r="M67" s="91"/>
      <c r="N67" s="92"/>
      <c r="O67" s="92"/>
      <c r="P67" s="78"/>
      <c r="Q67" s="25">
        <f>('[1]Formulario de Variables'!H194/'[1]Formulario de Variables'!H136)*100</f>
        <v>0.27962023670178177</v>
      </c>
      <c r="R67" s="79"/>
      <c r="S67" s="79"/>
      <c r="T67" s="74"/>
      <c r="U67" s="27"/>
      <c r="V67" s="74"/>
    </row>
    <row r="68" spans="1:22" s="80" customFormat="1" ht="156.94999999999999" customHeight="1" x14ac:dyDescent="0.45">
      <c r="A68" s="72"/>
      <c r="B68" s="18" t="s">
        <v>404</v>
      </c>
      <c r="C68" s="73" t="s">
        <v>444</v>
      </c>
      <c r="D68" s="74" t="s">
        <v>445</v>
      </c>
      <c r="E68" s="74" t="s">
        <v>407</v>
      </c>
      <c r="F68" s="74" t="s">
        <v>446</v>
      </c>
      <c r="G68" s="75" t="s">
        <v>447</v>
      </c>
      <c r="H68" s="74" t="s">
        <v>55</v>
      </c>
      <c r="I68" s="73" t="s">
        <v>280</v>
      </c>
      <c r="J68" s="73"/>
      <c r="K68" s="21" t="s">
        <v>33</v>
      </c>
      <c r="L68" s="85"/>
      <c r="M68" s="86"/>
      <c r="N68" s="87"/>
      <c r="O68" s="88"/>
      <c r="P68" s="78"/>
      <c r="Q68" s="25">
        <f>'[1]Formulario de Variables'!H195/('[1]Formulario de Variables'!H12/100000)</f>
        <v>4.8888333613988575</v>
      </c>
      <c r="R68" s="73"/>
      <c r="S68" s="73"/>
      <c r="T68" s="74"/>
      <c r="U68" s="27"/>
      <c r="V68" s="74"/>
    </row>
    <row r="69" spans="1:22" s="80" customFormat="1" ht="156.94999999999999" customHeight="1" x14ac:dyDescent="0.45">
      <c r="A69" s="72"/>
      <c r="B69" s="18" t="s">
        <v>404</v>
      </c>
      <c r="C69" s="73" t="s">
        <v>448</v>
      </c>
      <c r="D69" s="74" t="s">
        <v>449</v>
      </c>
      <c r="E69" s="74" t="s">
        <v>450</v>
      </c>
      <c r="F69" s="74" t="s">
        <v>451</v>
      </c>
      <c r="G69" s="75" t="s">
        <v>452</v>
      </c>
      <c r="H69" s="74" t="s">
        <v>55</v>
      </c>
      <c r="I69" s="73" t="s">
        <v>327</v>
      </c>
      <c r="J69" s="74"/>
      <c r="K69" s="21" t="s">
        <v>33</v>
      </c>
      <c r="L69" s="85"/>
      <c r="M69" s="86"/>
      <c r="N69" s="87"/>
      <c r="O69" s="88"/>
      <c r="P69" s="78"/>
      <c r="Q69" s="25">
        <f>('[1]Formulario de Variables'!H196/'[1]Formulario de Variables'!H158)*100</f>
        <v>12.245626251196796</v>
      </c>
      <c r="R69" s="84"/>
      <c r="S69" s="84"/>
      <c r="T69" s="73"/>
      <c r="U69" s="27"/>
      <c r="V69" s="74"/>
    </row>
    <row r="70" spans="1:22" s="80" customFormat="1" ht="156.94999999999999" customHeight="1" x14ac:dyDescent="0.45">
      <c r="A70" s="72"/>
      <c r="B70" s="18" t="s">
        <v>404</v>
      </c>
      <c r="C70" s="74" t="s">
        <v>453</v>
      </c>
      <c r="D70" s="74" t="s">
        <v>454</v>
      </c>
      <c r="E70" s="74" t="s">
        <v>455</v>
      </c>
      <c r="F70" s="74" t="s">
        <v>456</v>
      </c>
      <c r="G70" s="75" t="s">
        <v>457</v>
      </c>
      <c r="H70" s="74" t="s">
        <v>55</v>
      </c>
      <c r="I70" s="73" t="s">
        <v>327</v>
      </c>
      <c r="J70" s="74"/>
      <c r="K70" s="21" t="s">
        <v>33</v>
      </c>
      <c r="L70" s="85"/>
      <c r="M70" s="86"/>
      <c r="N70" s="87"/>
      <c r="O70" s="88"/>
      <c r="P70" s="78"/>
      <c r="Q70" s="25">
        <f>'[1]Formulario de Variables'!H197/('[1]Formulario de Variables'!H12/100000)</f>
        <v>16.730674170120537</v>
      </c>
      <c r="R70" s="84"/>
      <c r="S70" s="84"/>
      <c r="T70" s="73"/>
      <c r="U70" s="27"/>
      <c r="V70" s="74"/>
    </row>
    <row r="71" spans="1:22" s="80" customFormat="1" ht="171" x14ac:dyDescent="0.45">
      <c r="A71" s="72"/>
      <c r="B71" s="18" t="s">
        <v>404</v>
      </c>
      <c r="C71" s="73" t="s">
        <v>458</v>
      </c>
      <c r="D71" s="74" t="s">
        <v>459</v>
      </c>
      <c r="E71" s="74" t="s">
        <v>460</v>
      </c>
      <c r="F71" s="74" t="s">
        <v>461</v>
      </c>
      <c r="G71" s="75" t="s">
        <v>462</v>
      </c>
      <c r="H71" s="74" t="s">
        <v>55</v>
      </c>
      <c r="I71" s="73" t="s">
        <v>419</v>
      </c>
      <c r="J71" s="74"/>
      <c r="K71" s="21" t="s">
        <v>33</v>
      </c>
      <c r="L71" s="93"/>
      <c r="M71" s="86"/>
      <c r="N71" s="94"/>
      <c r="O71" s="95"/>
      <c r="P71" s="96"/>
      <c r="Q71" s="25">
        <f>'[1]Formulario de Variables'!H199/('[1]Formulario de Variables'!H12/100000)</f>
        <v>176.54120471718096</v>
      </c>
      <c r="R71" s="84"/>
      <c r="S71" s="84"/>
      <c r="T71" s="73"/>
      <c r="U71" s="27"/>
      <c r="V71" s="74"/>
    </row>
    <row r="72" spans="1:22" s="80" customFormat="1" ht="156.94999999999999" customHeight="1" x14ac:dyDescent="0.45">
      <c r="A72" s="72"/>
      <c r="B72" s="18" t="s">
        <v>404</v>
      </c>
      <c r="C72" s="73" t="s">
        <v>463</v>
      </c>
      <c r="D72" s="74" t="s">
        <v>464</v>
      </c>
      <c r="E72" s="74" t="s">
        <v>465</v>
      </c>
      <c r="F72" s="74" t="s">
        <v>466</v>
      </c>
      <c r="G72" s="75" t="s">
        <v>467</v>
      </c>
      <c r="H72" s="74" t="s">
        <v>55</v>
      </c>
      <c r="I72" s="73" t="s">
        <v>419</v>
      </c>
      <c r="J72" s="74"/>
      <c r="K72" s="21" t="s">
        <v>33</v>
      </c>
      <c r="L72" s="93"/>
      <c r="M72" s="86"/>
      <c r="N72" s="94"/>
      <c r="O72" s="95"/>
      <c r="P72" s="96"/>
      <c r="Q72" s="25" t="s">
        <v>65</v>
      </c>
      <c r="R72" s="84"/>
      <c r="S72" s="84"/>
      <c r="T72" s="73"/>
      <c r="U72" s="27"/>
      <c r="V72" s="74"/>
    </row>
    <row r="73" spans="1:22" s="28" customFormat="1" ht="33.75" x14ac:dyDescent="0.5">
      <c r="B73" s="97"/>
      <c r="D73" s="98"/>
      <c r="F73" s="99"/>
      <c r="J73" s="97"/>
      <c r="P73" s="100"/>
      <c r="Q73" s="100"/>
      <c r="T73" s="97"/>
      <c r="V73" s="101"/>
    </row>
    <row r="74" spans="1:22" s="28" customFormat="1" ht="27.75" customHeight="1" x14ac:dyDescent="0.4">
      <c r="B74" s="102" t="s">
        <v>468</v>
      </c>
      <c r="C74" s="103"/>
      <c r="D74" s="103"/>
      <c r="E74" s="103"/>
      <c r="F74" s="103"/>
      <c r="G74" s="103"/>
      <c r="H74" s="103"/>
      <c r="I74" s="103"/>
      <c r="J74" s="103"/>
      <c r="K74" s="104"/>
      <c r="P74" s="105"/>
      <c r="Q74" s="105"/>
      <c r="T74" s="97"/>
      <c r="V74" s="101"/>
    </row>
    <row r="75" spans="1:22" ht="26.25" customHeight="1" x14ac:dyDescent="0.25">
      <c r="B75" s="106" t="s">
        <v>469</v>
      </c>
      <c r="C75" s="107"/>
      <c r="D75" s="107"/>
      <c r="E75" s="107"/>
      <c r="F75" s="107"/>
      <c r="G75" s="107"/>
      <c r="H75" s="107"/>
      <c r="I75" s="107"/>
      <c r="J75" s="107"/>
      <c r="K75" s="108"/>
    </row>
    <row r="76" spans="1:22" ht="26.25" customHeight="1" x14ac:dyDescent="0.25">
      <c r="B76" s="102" t="s">
        <v>470</v>
      </c>
      <c r="C76" s="103"/>
      <c r="D76" s="103"/>
      <c r="E76" s="103"/>
      <c r="F76" s="103"/>
      <c r="G76" s="103"/>
      <c r="H76" s="103"/>
      <c r="I76" s="103"/>
      <c r="J76" s="103"/>
      <c r="K76" s="104"/>
    </row>
  </sheetData>
  <autoFilter ref="A3:V72"/>
  <mergeCells count="7">
    <mergeCell ref="B76:K76"/>
    <mergeCell ref="A1:V1"/>
    <mergeCell ref="A2:I2"/>
    <mergeCell ref="L2:O2"/>
    <mergeCell ref="R2:S2"/>
    <mergeCell ref="B74:K74"/>
    <mergeCell ref="B75:K75"/>
  </mergeCells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Resultados indicador sem</vt:lpstr>
      <vt:lpstr>'Resultados indicador sem'!Área_de_impresión</vt:lpstr>
      <vt:lpstr>'Resultados indicador sem'!Títulos_a_imprimir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Gerardo Esparza Garcia</dc:creator>
  <cp:lastModifiedBy>Lucas Gerardo Esparza Garcia</cp:lastModifiedBy>
  <dcterms:created xsi:type="dcterms:W3CDTF">2017-01-23T20:04:51Z</dcterms:created>
  <dcterms:modified xsi:type="dcterms:W3CDTF">2017-01-23T20:06:33Z</dcterms:modified>
</cp:coreProperties>
</file>