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granados\Documents\CIMTRA 2018\TERCER TRIMESTRE\Resultados de las asesorías\"/>
    </mc:Choice>
  </mc:AlternateContent>
  <bookViews>
    <workbookView xWindow="0" yWindow="0" windowWidth="28800" windowHeight="12435" tabRatio="594" activeTab="2"/>
  </bookViews>
  <sheets>
    <sheet name="Historica" sheetId="1" r:id="rId1"/>
    <sheet name="Comp 1" sheetId="2" r:id="rId2"/>
    <sheet name="Comp 2" sheetId="5" r:id="rId3"/>
  </sheets>
  <calcPr calcId="162913"/>
  <fileRecoveryPr autoRecover="0"/>
</workbook>
</file>

<file path=xl/calcChain.xml><?xml version="1.0" encoding="utf-8"?>
<calcChain xmlns="http://schemas.openxmlformats.org/spreadsheetml/2006/main">
  <c r="O23" i="5" l="1"/>
  <c r="N23" i="5"/>
  <c r="M23" i="5"/>
  <c r="L23" i="5"/>
  <c r="J23" i="5"/>
  <c r="I23" i="5"/>
  <c r="H23" i="5"/>
  <c r="G23" i="5"/>
  <c r="E23" i="5"/>
  <c r="D23" i="5"/>
  <c r="C23" i="5"/>
  <c r="B23" i="5"/>
  <c r="P12" i="5"/>
  <c r="K12" i="5"/>
  <c r="P11" i="5"/>
  <c r="K11" i="5"/>
  <c r="O11" i="2" l="1"/>
  <c r="O25" i="2" l="1"/>
  <c r="O18" i="2" l="1"/>
  <c r="L35" i="1" l="1"/>
  <c r="J35" i="1"/>
  <c r="H35" i="1"/>
  <c r="D35" i="1"/>
  <c r="O24" i="2" l="1"/>
  <c r="O17" i="2"/>
  <c r="O22" i="2" l="1"/>
  <c r="O15" i="2"/>
  <c r="O23" i="2" l="1"/>
  <c r="O16" i="2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17" i="1"/>
</calcChain>
</file>

<file path=xl/sharedStrings.xml><?xml version="1.0" encoding="utf-8"?>
<sst xmlns="http://schemas.openxmlformats.org/spreadsheetml/2006/main" count="105" uniqueCount="50">
  <si>
    <t xml:space="preserve">Derrama </t>
  </si>
  <si>
    <t>Inc %</t>
  </si>
  <si>
    <t>Visitantes a Hoteles</t>
  </si>
  <si>
    <t xml:space="preserve">Ocupación </t>
  </si>
  <si>
    <t>Dif.</t>
  </si>
  <si>
    <t>(M.D.P.)</t>
  </si>
  <si>
    <t>Ext</t>
  </si>
  <si>
    <t>Total</t>
  </si>
  <si>
    <t>Num. Cuartos</t>
  </si>
  <si>
    <t>%</t>
  </si>
  <si>
    <t>-</t>
  </si>
  <si>
    <t>Nac.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</si>
  <si>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</si>
  <si>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</si>
  <si>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</si>
  <si>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</si>
  <si>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</si>
  <si>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</si>
  <si>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</si>
  <si>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</si>
  <si>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Promedio</t>
  </si>
  <si>
    <t>T. Cuartos</t>
  </si>
  <si>
    <t>Septiembre</t>
  </si>
  <si>
    <t>Octubre</t>
  </si>
  <si>
    <t>Noviembre</t>
  </si>
  <si>
    <t>Diciembre</t>
  </si>
  <si>
    <t>AÑOS</t>
  </si>
  <si>
    <t>Meses</t>
  </si>
  <si>
    <t>Año 2016</t>
  </si>
  <si>
    <t>Año 2017</t>
  </si>
  <si>
    <t>Fuente: Dirección de Desarrollo Económico y Turístico/Presidencia Municipal de Chihuahua</t>
  </si>
  <si>
    <t>% DE OCUPACIÒN</t>
  </si>
  <si>
    <t xml:space="preserve">          DERRAMA ECONÒNOMICA( MDP)</t>
  </si>
  <si>
    <t>Año 2015</t>
  </si>
  <si>
    <r>
      <t>AÑO</t>
    </r>
    <r>
      <rPr>
        <sz val="13"/>
        <color indexed="9"/>
        <rFont val="Maiandra GD"/>
        <family val="2"/>
      </rPr>
      <t xml:space="preserve"> </t>
    </r>
  </si>
  <si>
    <t>Var. 2018-2017</t>
  </si>
  <si>
    <t>Año 2018</t>
  </si>
  <si>
    <t>Nota: El Gasto Promedio Diario es de $ 2,250 y con base de calculo de 5,580 cuartos</t>
  </si>
  <si>
    <t>3.42</t>
  </si>
  <si>
    <t xml:space="preserve">                                     NUM. DE VISITANTES</t>
  </si>
  <si>
    <t>Numero de Cuartos Cd. de Chihuahua Categorías Hoteles de 5,4,3,2 y 1 Estrellas</t>
  </si>
  <si>
    <t>% DE OCUPACIÓN HOTELERA DE LA CIUDAD DE CHIHUAHUA, PERIODO 2015-Octubre 2018</t>
  </si>
  <si>
    <t>NUMERO DE VISITANTES  A LA CIUDAD DE CHIHUAHUA, PERIODO 2015-Octubre 2018</t>
  </si>
  <si>
    <t>En-Oct. 2018</t>
  </si>
  <si>
    <t>Los datos del mes de octubre del 2018 son preliminares y con base de calculo de 5,580 cuartos</t>
  </si>
  <si>
    <t>DERRAMA ECONOMICA DE LOS VISITANTES A LA CIUDAD DE CHIHUAHUA(MDP), PERIODO 2015- Octubre 2018</t>
  </si>
  <si>
    <t xml:space="preserve"> RESUMEN ESTADÍSTICO  DE LOS HOTELES DE LA CIUDAD DE CHIHUAHUA, PERIODO 1998- OCTUBRE 2018</t>
  </si>
  <si>
    <t>Nota: Los datos preliminares al mes de octubre del 2018 son preliminares y con base de calculo de 5,580 cuartos.</t>
  </si>
  <si>
    <t>* Los datos estadísticos son preliminares al mes de octubre del 2018</t>
  </si>
  <si>
    <t xml:space="preserve">       ESTADÍSTICA TURÍSTICA COMPARATIVA  DE LA CIUDAD DE CHIHUAHUA( Periodo 2015-Octubre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</si>
</sst>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164" formatCode="#,##0.00_ ;[Red]\-#,##0.00\ 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color theme="0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2060"/>
      <name val="Arial"/>
      <family val="2"/>
    </font>
    <font>
      <sz val="12"/>
      <color rgb="FF002060"/>
      <name val="Calibri"/>
      <family val="2"/>
      <scheme val="minor"/>
    </font>
    <font>
      <sz val="12"/>
      <color theme="1"/>
      <name val="Arial"/>
      <family val="2"/>
    </font>
    <font>
      <b/>
      <sz val="13"/>
      <color theme="0"/>
      <name val="Arial"/>
      <family val="2"/>
    </font>
    <font>
      <b/>
      <sz val="13"/>
      <color theme="8" tint="-0.499984740745262"/>
      <name val="Arial"/>
      <family val="2"/>
    </font>
    <font>
      <sz val="13"/>
      <color theme="1"/>
      <name val="Calibri"/>
      <family val="2"/>
      <scheme val="minor"/>
    </font>
    <font>
      <sz val="13"/>
      <name val="Calibri"/>
      <family val="2"/>
      <scheme val="minor"/>
    </font>
    <font>
      <sz val="13"/>
      <color rgb="FF002060"/>
      <name val="Calibri"/>
      <family val="2"/>
      <scheme val="minor"/>
    </font>
    <font>
      <b/>
      <sz val="13"/>
      <color indexed="9"/>
      <name val="Maiandra GD"/>
      <family val="2"/>
    </font>
    <font>
      <sz val="13"/>
      <color indexed="9"/>
      <name val="Maiandra GD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8" tint="-0.499984740745262"/>
      <name val="Arial"/>
      <family val="2"/>
    </font>
    <font>
      <b/>
      <sz val="12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0">
    <xf numFmtId="0" fontId="0" fillId="0" borderId="0" xfId="0"/>
    <xf numFmtId="0" fontId="1" fillId="0" borderId="0" xfId="1"/>
    <xf numFmtId="0" fontId="2" fillId="2" borderId="8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164" fontId="2" fillId="2" borderId="10" xfId="1" applyNumberFormat="1" applyFont="1" applyFill="1" applyBorder="1" applyAlignment="1">
      <alignment horizontal="center" vertical="center" wrapText="1"/>
    </xf>
    <xf numFmtId="3" fontId="2" fillId="2" borderId="2" xfId="1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center" vertical="center" wrapText="1"/>
    </xf>
    <xf numFmtId="3" fontId="2" fillId="2" borderId="11" xfId="1" applyNumberFormat="1" applyFont="1" applyFill="1" applyBorder="1" applyAlignment="1">
      <alignment horizontal="center" vertical="center" wrapText="1"/>
    </xf>
    <xf numFmtId="8" fontId="2" fillId="4" borderId="2" xfId="1" applyNumberFormat="1" applyFont="1" applyFill="1" applyBorder="1" applyAlignment="1">
      <alignment horizontal="center" vertical="center" wrapText="1"/>
    </xf>
    <xf numFmtId="8" fontId="2" fillId="4" borderId="1" xfId="1" applyNumberFormat="1" applyFont="1" applyFill="1" applyBorder="1" applyAlignment="1">
      <alignment horizontal="center" vertical="center" wrapText="1"/>
    </xf>
    <xf numFmtId="3" fontId="2" fillId="4" borderId="2" xfId="1" applyNumberFormat="1" applyFont="1" applyFill="1" applyBorder="1" applyAlignment="1">
      <alignment horizontal="center" vertical="center" wrapText="1"/>
    </xf>
    <xf numFmtId="3" fontId="2" fillId="4" borderId="1" xfId="1" applyNumberFormat="1" applyFont="1" applyFill="1" applyBorder="1" applyAlignment="1">
      <alignment horizontal="center" vertical="center" wrapText="1"/>
    </xf>
    <xf numFmtId="3" fontId="2" fillId="4" borderId="11" xfId="1" applyNumberFormat="1" applyFont="1" applyFill="1" applyBorder="1" applyAlignment="1">
      <alignment horizontal="center" vertical="center" wrapText="1"/>
    </xf>
    <xf numFmtId="2" fontId="2" fillId="4" borderId="2" xfId="1" applyNumberFormat="1" applyFont="1" applyFill="1" applyBorder="1" applyAlignment="1">
      <alignment horizontal="center" vertical="center" wrapText="1"/>
    </xf>
    <xf numFmtId="165" fontId="2" fillId="2" borderId="2" xfId="1" applyNumberFormat="1" applyFont="1" applyFill="1" applyBorder="1" applyAlignment="1">
      <alignment horizontal="center" vertical="center" wrapText="1"/>
    </xf>
    <xf numFmtId="2" fontId="2" fillId="4" borderId="1" xfId="1" applyNumberFormat="1" applyFont="1" applyFill="1" applyBorder="1" applyAlignment="1">
      <alignment horizontal="center" vertical="center" wrapText="1"/>
    </xf>
    <xf numFmtId="2" fontId="2" fillId="4" borderId="11" xfId="1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9" fillId="0" borderId="7" xfId="0" applyNumberFormat="1" applyFont="1" applyBorder="1" applyAlignment="1">
      <alignment horizontal="center"/>
    </xf>
    <xf numFmtId="3" fontId="9" fillId="0" borderId="5" xfId="0" applyNumberFormat="1" applyFont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/>
    </xf>
    <xf numFmtId="2" fontId="2" fillId="2" borderId="16" xfId="0" applyNumberFormat="1" applyFont="1" applyFill="1" applyBorder="1" applyAlignment="1" applyProtection="1">
      <alignment horizontal="center"/>
    </xf>
    <xf numFmtId="2" fontId="2" fillId="2" borderId="3" xfId="0" applyNumberFormat="1" applyFont="1" applyFill="1" applyBorder="1" applyAlignment="1" applyProtection="1">
      <alignment horizontal="center"/>
    </xf>
    <xf numFmtId="3" fontId="2" fillId="10" borderId="3" xfId="0" applyNumberFormat="1" applyFont="1" applyFill="1" applyBorder="1" applyAlignment="1" applyProtection="1">
      <alignment horizontal="center"/>
    </xf>
    <xf numFmtId="0" fontId="8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3" fontId="10" fillId="10" borderId="1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3" fontId="11" fillId="10" borderId="11" xfId="0" applyNumberFormat="1" applyFont="1" applyFill="1" applyBorder="1" applyAlignment="1">
      <alignment horizontal="center"/>
    </xf>
    <xf numFmtId="0" fontId="11" fillId="0" borderId="7" xfId="0" applyFont="1" applyBorder="1" applyAlignment="1">
      <alignment horizontal="center"/>
    </xf>
    <xf numFmtId="3" fontId="9" fillId="10" borderId="1" xfId="0" applyNumberFormat="1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3" fontId="11" fillId="10" borderId="1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164" fontId="2" fillId="2" borderId="4" xfId="1" applyNumberFormat="1" applyFont="1" applyFill="1" applyBorder="1" applyAlignment="1">
      <alignment horizontal="center" vertical="center" wrapText="1"/>
    </xf>
    <xf numFmtId="3" fontId="2" fillId="2" borderId="3" xfId="1" applyNumberFormat="1" applyFont="1" applyFill="1" applyBorder="1" applyAlignment="1">
      <alignment horizontal="center" vertical="center" wrapText="1"/>
    </xf>
    <xf numFmtId="3" fontId="2" fillId="4" borderId="3" xfId="1" applyNumberFormat="1" applyFont="1" applyFill="1" applyBorder="1" applyAlignment="1">
      <alignment horizontal="center" vertical="center" wrapText="1"/>
    </xf>
    <xf numFmtId="165" fontId="2" fillId="2" borderId="3" xfId="1" applyNumberFormat="1" applyFont="1" applyFill="1" applyBorder="1" applyAlignment="1">
      <alignment horizontal="center" vertical="center" wrapText="1"/>
    </xf>
    <xf numFmtId="8" fontId="12" fillId="4" borderId="3" xfId="1" applyNumberFormat="1" applyFont="1" applyFill="1" applyBorder="1" applyAlignment="1">
      <alignment horizontal="center" vertical="center" wrapText="1"/>
    </xf>
    <xf numFmtId="3" fontId="12" fillId="4" borderId="3" xfId="1" applyNumberFormat="1" applyFont="1" applyFill="1" applyBorder="1" applyAlignment="1">
      <alignment horizontal="center" vertical="center" wrapText="1"/>
    </xf>
    <xf numFmtId="2" fontId="12" fillId="4" borderId="3" xfId="1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3" fontId="13" fillId="3" borderId="2" xfId="1" applyNumberFormat="1" applyFont="1" applyFill="1" applyBorder="1" applyAlignment="1">
      <alignment horizontal="center"/>
    </xf>
    <xf numFmtId="0" fontId="13" fillId="3" borderId="2" xfId="1" applyFont="1" applyFill="1" applyBorder="1" applyAlignment="1">
      <alignment horizontal="center"/>
    </xf>
    <xf numFmtId="4" fontId="8" fillId="0" borderId="0" xfId="0" applyNumberFormat="1" applyFont="1" applyFill="1" applyBorder="1" applyAlignment="1">
      <alignment horizontal="center"/>
    </xf>
    <xf numFmtId="3" fontId="8" fillId="0" borderId="0" xfId="0" applyNumberFormat="1" applyFont="1" applyFill="1" applyBorder="1" applyAlignment="1">
      <alignment horizontal="center"/>
    </xf>
    <xf numFmtId="3" fontId="9" fillId="0" borderId="13" xfId="0" applyNumberFormat="1" applyFont="1" applyFill="1" applyBorder="1" applyAlignment="1">
      <alignment horizontal="center"/>
    </xf>
    <xf numFmtId="3" fontId="9" fillId="0" borderId="11" xfId="0" applyNumberFormat="1" applyFont="1" applyFill="1" applyBorder="1" applyAlignment="1">
      <alignment horizontal="center"/>
    </xf>
    <xf numFmtId="3" fontId="9" fillId="0" borderId="9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3" fontId="15" fillId="10" borderId="2" xfId="0" applyNumberFormat="1" applyFont="1" applyFill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6" fillId="0" borderId="8" xfId="0" applyFont="1" applyFill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3" fontId="17" fillId="2" borderId="13" xfId="0" applyNumberFormat="1" applyFont="1" applyFill="1" applyBorder="1" applyAlignment="1">
      <alignment horizontal="center"/>
    </xf>
    <xf numFmtId="3" fontId="16" fillId="2" borderId="5" xfId="0" applyNumberFormat="1" applyFont="1" applyFill="1" applyBorder="1" applyAlignment="1">
      <alignment horizontal="center"/>
    </xf>
    <xf numFmtId="0" fontId="18" fillId="3" borderId="6" xfId="1" applyFont="1" applyFill="1" applyBorder="1" applyAlignment="1">
      <alignment horizontal="center" wrapText="1"/>
    </xf>
    <xf numFmtId="0" fontId="18" fillId="3" borderId="3" xfId="1" applyFont="1" applyFill="1" applyBorder="1" applyAlignment="1">
      <alignment horizontal="center" wrapText="1"/>
    </xf>
    <xf numFmtId="0" fontId="18" fillId="3" borderId="2" xfId="1" applyFont="1" applyFill="1" applyBorder="1" applyAlignment="1">
      <alignment horizontal="center" wrapText="1"/>
    </xf>
    <xf numFmtId="0" fontId="18" fillId="3" borderId="10" xfId="1" applyFont="1" applyFill="1" applyBorder="1" applyAlignment="1">
      <alignment horizontal="center" wrapText="1"/>
    </xf>
    <xf numFmtId="0" fontId="18" fillId="3" borderId="4" xfId="1" applyFont="1" applyFill="1" applyBorder="1" applyAlignment="1">
      <alignment horizontal="center" wrapText="1"/>
    </xf>
    <xf numFmtId="0" fontId="18" fillId="3" borderId="7" xfId="1" applyFont="1" applyFill="1" applyBorder="1" applyAlignment="1">
      <alignment horizontal="center" wrapText="1"/>
    </xf>
    <xf numFmtId="0" fontId="18" fillId="3" borderId="1" xfId="1" applyFont="1" applyFill="1" applyBorder="1" applyAlignment="1">
      <alignment horizontal="center" wrapText="1"/>
    </xf>
    <xf numFmtId="0" fontId="18" fillId="3" borderId="5" xfId="1" applyFont="1" applyFill="1" applyBorder="1" applyAlignment="1">
      <alignment horizontal="center" wrapText="1"/>
    </xf>
    <xf numFmtId="0" fontId="14" fillId="0" borderId="8" xfId="1" applyFont="1" applyBorder="1" applyAlignment="1">
      <alignment horizontal="center"/>
    </xf>
    <xf numFmtId="8" fontId="12" fillId="4" borderId="2" xfId="1" applyNumberFormat="1" applyFont="1" applyFill="1" applyBorder="1" applyAlignment="1">
      <alignment horizontal="center" vertical="center" wrapText="1"/>
    </xf>
    <xf numFmtId="0" fontId="20" fillId="11" borderId="0" xfId="0" applyFont="1" applyFill="1"/>
    <xf numFmtId="0" fontId="21" fillId="11" borderId="0" xfId="0" applyFont="1" applyFill="1"/>
    <xf numFmtId="0" fontId="22" fillId="11" borderId="0" xfId="0" applyFont="1" applyFill="1"/>
    <xf numFmtId="0" fontId="23" fillId="11" borderId="0" xfId="0" applyFont="1" applyFill="1"/>
    <xf numFmtId="0" fontId="23" fillId="0" borderId="0" xfId="0" applyFont="1"/>
    <xf numFmtId="0" fontId="20" fillId="0" borderId="0" xfId="0" applyFont="1"/>
    <xf numFmtId="0" fontId="21" fillId="2" borderId="0" xfId="0" applyFont="1" applyFill="1"/>
    <xf numFmtId="0" fontId="20" fillId="2" borderId="0" xfId="0" applyFont="1" applyFill="1"/>
    <xf numFmtId="0" fontId="22" fillId="2" borderId="0" xfId="0" applyFont="1" applyFill="1"/>
    <xf numFmtId="0" fontId="24" fillId="3" borderId="8" xfId="0" applyFont="1" applyFill="1" applyBorder="1"/>
    <xf numFmtId="0" fontId="25" fillId="3" borderId="12" xfId="0" applyFont="1" applyFill="1" applyBorder="1"/>
    <xf numFmtId="0" fontId="23" fillId="3" borderId="10" xfId="0" applyFont="1" applyFill="1" applyBorder="1"/>
    <xf numFmtId="0" fontId="23" fillId="3" borderId="12" xfId="0" applyFont="1" applyFill="1" applyBorder="1"/>
    <xf numFmtId="0" fontId="23" fillId="3" borderId="2" xfId="0" applyFont="1" applyFill="1" applyBorder="1"/>
    <xf numFmtId="0" fontId="22" fillId="7" borderId="2" xfId="0" applyFont="1" applyFill="1" applyBorder="1" applyAlignment="1">
      <alignment horizontal="center"/>
    </xf>
    <xf numFmtId="0" fontId="26" fillId="7" borderId="2" xfId="0" applyFont="1" applyFill="1" applyBorder="1" applyAlignment="1">
      <alignment horizontal="center"/>
    </xf>
    <xf numFmtId="0" fontId="26" fillId="7" borderId="12" xfId="0" applyFont="1" applyFill="1" applyBorder="1" applyAlignment="1">
      <alignment horizontal="center"/>
    </xf>
    <xf numFmtId="0" fontId="26" fillId="7" borderId="10" xfId="0" applyFont="1" applyFill="1" applyBorder="1" applyAlignment="1">
      <alignment horizontal="center"/>
    </xf>
    <xf numFmtId="0" fontId="25" fillId="8" borderId="1" xfId="0" applyFont="1" applyFill="1" applyBorder="1" applyAlignment="1">
      <alignment horizontal="center"/>
    </xf>
    <xf numFmtId="0" fontId="25" fillId="8" borderId="0" xfId="0" applyFont="1" applyFill="1" applyBorder="1" applyAlignment="1">
      <alignment horizontal="center"/>
    </xf>
    <xf numFmtId="0" fontId="25" fillId="12" borderId="1" xfId="0" applyFont="1" applyFill="1" applyBorder="1" applyAlignment="1">
      <alignment horizontal="center"/>
    </xf>
    <xf numFmtId="0" fontId="25" fillId="8" borderId="5" xfId="0" applyFont="1" applyFill="1" applyBorder="1" applyAlignment="1">
      <alignment horizontal="center"/>
    </xf>
    <xf numFmtId="0" fontId="22" fillId="8" borderId="3" xfId="0" applyFont="1" applyFill="1" applyBorder="1" applyAlignment="1">
      <alignment horizontal="center"/>
    </xf>
    <xf numFmtId="0" fontId="22" fillId="12" borderId="3" xfId="0" applyFont="1" applyFill="1" applyBorder="1" applyAlignment="1">
      <alignment horizontal="center"/>
    </xf>
    <xf numFmtId="0" fontId="22" fillId="8" borderId="5" xfId="0" applyFont="1" applyFill="1" applyBorder="1" applyAlignment="1">
      <alignment horizontal="center"/>
    </xf>
    <xf numFmtId="0" fontId="23" fillId="12" borderId="1" xfId="0" applyFont="1" applyFill="1" applyBorder="1"/>
    <xf numFmtId="0" fontId="26" fillId="0" borderId="0" xfId="0" applyFont="1" applyFill="1" applyBorder="1"/>
    <xf numFmtId="0" fontId="26" fillId="0" borderId="0" xfId="0" applyFont="1"/>
    <xf numFmtId="3" fontId="27" fillId="3" borderId="11" xfId="0" applyNumberFormat="1" applyFont="1" applyFill="1" applyBorder="1" applyAlignment="1">
      <alignment horizontal="center"/>
    </xf>
    <xf numFmtId="0" fontId="28" fillId="0" borderId="0" xfId="0" applyFont="1"/>
    <xf numFmtId="0" fontId="25" fillId="0" borderId="0" xfId="0" applyFont="1" applyFill="1" applyBorder="1"/>
    <xf numFmtId="0" fontId="25" fillId="0" borderId="0" xfId="0" applyFont="1"/>
    <xf numFmtId="3" fontId="29" fillId="0" borderId="2" xfId="0" applyNumberFormat="1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2" fontId="30" fillId="11" borderId="2" xfId="0" applyNumberFormat="1" applyFont="1" applyFill="1" applyBorder="1" applyAlignment="1">
      <alignment horizontal="center"/>
    </xf>
    <xf numFmtId="0" fontId="29" fillId="0" borderId="2" xfId="0" applyFont="1" applyFill="1" applyBorder="1" applyAlignment="1">
      <alignment horizontal="center"/>
    </xf>
    <xf numFmtId="0" fontId="23" fillId="8" borderId="5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2" fontId="6" fillId="9" borderId="10" xfId="0" applyNumberFormat="1" applyFont="1" applyFill="1" applyBorder="1" applyAlignment="1">
      <alignment horizontal="center"/>
    </xf>
    <xf numFmtId="2" fontId="6" fillId="6" borderId="12" xfId="0" applyNumberFormat="1" applyFont="1" applyFill="1" applyBorder="1" applyAlignment="1">
      <alignment horizontal="center"/>
    </xf>
    <xf numFmtId="3" fontId="6" fillId="9" borderId="10" xfId="0" applyNumberFormat="1" applyFont="1" applyFill="1" applyBorder="1" applyAlignment="1">
      <alignment horizontal="center"/>
    </xf>
    <xf numFmtId="3" fontId="6" fillId="9" borderId="2" xfId="0" applyNumberFormat="1" applyFont="1" applyFill="1" applyBorder="1" applyAlignment="1">
      <alignment horizontal="center"/>
    </xf>
    <xf numFmtId="3" fontId="6" fillId="6" borderId="2" xfId="0" applyNumberFormat="1" applyFont="1" applyFill="1" applyBorder="1" applyAlignment="1">
      <alignment horizontal="center"/>
    </xf>
    <xf numFmtId="4" fontId="6" fillId="9" borderId="2" xfId="0" applyNumberFormat="1" applyFont="1" applyFill="1" applyBorder="1" applyAlignment="1">
      <alignment horizontal="center"/>
    </xf>
    <xf numFmtId="4" fontId="6" fillId="6" borderId="10" xfId="0" applyNumberFormat="1" applyFont="1" applyFill="1" applyBorder="1" applyAlignment="1">
      <alignment horizontal="center"/>
    </xf>
    <xf numFmtId="0" fontId="8" fillId="0" borderId="0" xfId="0" applyFont="1" applyFill="1" applyBorder="1"/>
    <xf numFmtId="2" fontId="9" fillId="12" borderId="1" xfId="0" applyNumberFormat="1" applyFont="1" applyFill="1" applyBorder="1" applyAlignment="1">
      <alignment horizontal="center"/>
    </xf>
    <xf numFmtId="0" fontId="8" fillId="8" borderId="0" xfId="0" applyFont="1" applyFill="1" applyBorder="1" applyAlignment="1">
      <alignment horizontal="center"/>
    </xf>
    <xf numFmtId="0" fontId="8" fillId="12" borderId="1" xfId="0" applyFont="1" applyFill="1" applyBorder="1" applyAlignment="1">
      <alignment horizontal="center"/>
    </xf>
    <xf numFmtId="3" fontId="8" fillId="8" borderId="5" xfId="0" applyNumberFormat="1" applyFont="1" applyFill="1" applyBorder="1" applyAlignment="1">
      <alignment horizontal="center"/>
    </xf>
    <xf numFmtId="3" fontId="8" fillId="8" borderId="1" xfId="0" applyNumberFormat="1" applyFont="1" applyFill="1" applyBorder="1" applyAlignment="1">
      <alignment horizontal="center"/>
    </xf>
    <xf numFmtId="2" fontId="8" fillId="12" borderId="1" xfId="0" applyNumberFormat="1" applyFont="1" applyFill="1" applyBorder="1" applyAlignment="1">
      <alignment horizontal="center"/>
    </xf>
    <xf numFmtId="0" fontId="8" fillId="8" borderId="5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3" fontId="9" fillId="0" borderId="17" xfId="0" applyNumberFormat="1" applyFont="1" applyFill="1" applyBorder="1" applyAlignment="1">
      <alignment horizontal="center"/>
    </xf>
    <xf numFmtId="3" fontId="9" fillId="0" borderId="0" xfId="0" applyNumberFormat="1" applyFont="1" applyBorder="1" applyAlignment="1">
      <alignment horizontal="center"/>
    </xf>
    <xf numFmtId="3" fontId="29" fillId="0" borderId="12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2" fontId="2" fillId="0" borderId="3" xfId="0" applyNumberFormat="1" applyFont="1" applyFill="1" applyBorder="1" applyAlignment="1" applyProtection="1">
      <alignment horizontal="center"/>
    </xf>
    <xf numFmtId="0" fontId="16" fillId="0" borderId="18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29" fillId="0" borderId="12" xfId="0" applyFont="1" applyFill="1" applyBorder="1" applyAlignment="1">
      <alignment horizontal="center"/>
    </xf>
    <xf numFmtId="165" fontId="29" fillId="0" borderId="2" xfId="0" applyNumberFormat="1" applyFont="1" applyFill="1" applyBorder="1" applyAlignment="1">
      <alignment horizontal="center"/>
    </xf>
    <xf numFmtId="0" fontId="3" fillId="5" borderId="21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29" fillId="0" borderId="12" xfId="0" applyFont="1" applyBorder="1" applyAlignment="1">
      <alignment horizontal="center"/>
    </xf>
    <xf numFmtId="3" fontId="30" fillId="11" borderId="10" xfId="0" applyNumberFormat="1" applyFont="1" applyFill="1" applyBorder="1" applyAlignment="1">
      <alignment horizontal="center"/>
    </xf>
    <xf numFmtId="2" fontId="29" fillId="0" borderId="12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3" fontId="9" fillId="10" borderId="2" xfId="0" applyNumberFormat="1" applyFont="1" applyFill="1" applyBorder="1" applyAlignment="1">
      <alignment horizontal="center"/>
    </xf>
    <xf numFmtId="4" fontId="9" fillId="0" borderId="12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4" fontId="17" fillId="2" borderId="5" xfId="0" applyNumberFormat="1" applyFont="1" applyFill="1" applyBorder="1" applyAlignment="1">
      <alignment horizontal="center"/>
    </xf>
    <xf numFmtId="4" fontId="16" fillId="2" borderId="10" xfId="0" applyNumberFormat="1" applyFont="1" applyFill="1" applyBorder="1" applyAlignment="1">
      <alignment horizontal="center"/>
    </xf>
    <xf numFmtId="4" fontId="30" fillId="11" borderId="10" xfId="0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 vertical="center" wrapText="1"/>
    </xf>
    <xf numFmtId="3" fontId="15" fillId="10" borderId="0" xfId="0" applyNumberFormat="1" applyFont="1" applyFill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0" fillId="0" borderId="2" xfId="0" applyBorder="1"/>
    <xf numFmtId="0" fontId="16" fillId="0" borderId="0" xfId="0" applyFont="1" applyFill="1" applyBorder="1" applyAlignment="1">
      <alignment horizontal="center"/>
    </xf>
    <xf numFmtId="2" fontId="29" fillId="0" borderId="0" xfId="0" applyNumberFormat="1" applyFont="1" applyBorder="1" applyAlignment="1">
      <alignment horizontal="center"/>
    </xf>
    <xf numFmtId="4" fontId="30" fillId="11" borderId="0" xfId="0" applyNumberFormat="1" applyFont="1" applyFill="1" applyBorder="1" applyAlignment="1">
      <alignment horizontal="center"/>
    </xf>
    <xf numFmtId="165" fontId="2" fillId="2" borderId="10" xfId="1" applyNumberFormat="1" applyFont="1" applyFill="1" applyBorder="1" applyAlignment="1">
      <alignment horizontal="center" vertical="center" wrapText="1"/>
    </xf>
    <xf numFmtId="0" fontId="24" fillId="13" borderId="2" xfId="0" applyFont="1" applyFill="1" applyBorder="1"/>
    <xf numFmtId="0" fontId="23" fillId="13" borderId="2" xfId="0" applyFont="1" applyFill="1" applyBorder="1"/>
    <xf numFmtId="0" fontId="9" fillId="8" borderId="1" xfId="0" applyFont="1" applyFill="1" applyBorder="1" applyAlignment="1">
      <alignment horizontal="center"/>
    </xf>
    <xf numFmtId="2" fontId="9" fillId="8" borderId="0" xfId="0" applyNumberFormat="1" applyFont="1" applyFill="1" applyBorder="1" applyAlignment="1">
      <alignment horizontal="center"/>
    </xf>
    <xf numFmtId="2" fontId="9" fillId="8" borderId="1" xfId="0" applyNumberFormat="1" applyFont="1" applyFill="1" applyBorder="1" applyAlignment="1">
      <alignment horizontal="center"/>
    </xf>
    <xf numFmtId="0" fontId="9" fillId="12" borderId="1" xfId="0" applyFont="1" applyFill="1" applyBorder="1" applyAlignment="1">
      <alignment horizontal="center"/>
    </xf>
    <xf numFmtId="3" fontId="9" fillId="8" borderId="5" xfId="0" applyNumberFormat="1" applyFont="1" applyFill="1" applyBorder="1" applyAlignment="1">
      <alignment horizontal="center"/>
    </xf>
    <xf numFmtId="3" fontId="9" fillId="8" borderId="1" xfId="0" applyNumberFormat="1" applyFont="1" applyFill="1" applyBorder="1" applyAlignment="1">
      <alignment horizontal="center"/>
    </xf>
    <xf numFmtId="4" fontId="9" fillId="12" borderId="1" xfId="0" applyNumberFormat="1" applyFont="1" applyFill="1" applyBorder="1" applyAlignment="1">
      <alignment horizontal="center"/>
    </xf>
    <xf numFmtId="4" fontId="9" fillId="8" borderId="1" xfId="0" applyNumberFormat="1" applyFont="1" applyFill="1" applyBorder="1" applyAlignment="1">
      <alignment horizontal="center"/>
    </xf>
    <xf numFmtId="4" fontId="9" fillId="8" borderId="5" xfId="0" applyNumberFormat="1" applyFont="1" applyFill="1" applyBorder="1" applyAlignment="1">
      <alignment horizontal="center"/>
    </xf>
    <xf numFmtId="0" fontId="9" fillId="8" borderId="5" xfId="0" applyFont="1" applyFill="1" applyBorder="1" applyAlignment="1">
      <alignment horizontal="center"/>
    </xf>
    <xf numFmtId="0" fontId="9" fillId="8" borderId="0" xfId="0" applyFont="1" applyFill="1" applyBorder="1" applyAlignment="1">
      <alignment horizontal="center"/>
    </xf>
    <xf numFmtId="2" fontId="9" fillId="8" borderId="5" xfId="0" applyNumberFormat="1" applyFont="1" applyFill="1" applyBorder="1" applyAlignment="1">
      <alignment horizontal="center"/>
    </xf>
    <xf numFmtId="0" fontId="8" fillId="8" borderId="11" xfId="0" applyFont="1" applyFill="1" applyBorder="1" applyAlignment="1">
      <alignment horizontal="center"/>
    </xf>
    <xf numFmtId="4" fontId="9" fillId="12" borderId="2" xfId="0" applyNumberFormat="1" applyFont="1" applyFill="1" applyBorder="1" applyAlignment="1">
      <alignment horizontal="center"/>
    </xf>
    <xf numFmtId="0" fontId="15" fillId="8" borderId="2" xfId="0" applyFont="1" applyFill="1" applyBorder="1"/>
    <xf numFmtId="3" fontId="15" fillId="8" borderId="2" xfId="0" applyNumberFormat="1" applyFont="1" applyFill="1" applyBorder="1" applyAlignment="1">
      <alignment horizontal="center"/>
    </xf>
    <xf numFmtId="3" fontId="15" fillId="0" borderId="0" xfId="0" applyNumberFormat="1" applyFont="1" applyFill="1" applyBorder="1" applyAlignment="1">
      <alignment horizontal="center"/>
    </xf>
    <xf numFmtId="3" fontId="16" fillId="8" borderId="2" xfId="0" applyNumberFormat="1" applyFont="1" applyFill="1" applyBorder="1" applyAlignment="1">
      <alignment horizontal="center"/>
    </xf>
    <xf numFmtId="3" fontId="16" fillId="0" borderId="0" xfId="0" applyNumberFormat="1" applyFont="1" applyFill="1" applyBorder="1" applyAlignment="1">
      <alignment horizontal="center"/>
    </xf>
    <xf numFmtId="0" fontId="15" fillId="6" borderId="11" xfId="0" applyFont="1" applyFill="1" applyBorder="1"/>
    <xf numFmtId="0" fontId="15" fillId="6" borderId="2" xfId="0" applyFont="1" applyFill="1" applyBorder="1"/>
    <xf numFmtId="3" fontId="27" fillId="3" borderId="10" xfId="0" applyNumberFormat="1" applyFont="1" applyFill="1" applyBorder="1" applyAlignment="1">
      <alignment horizontal="center"/>
    </xf>
    <xf numFmtId="0" fontId="8" fillId="0" borderId="0" xfId="0" applyFont="1"/>
    <xf numFmtId="3" fontId="26" fillId="0" borderId="2" xfId="0" applyNumberFormat="1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4" fontId="26" fillId="11" borderId="10" xfId="0" applyNumberFormat="1" applyFont="1" applyFill="1" applyBorder="1" applyAlignment="1">
      <alignment horizontal="center"/>
    </xf>
    <xf numFmtId="0" fontId="31" fillId="0" borderId="2" xfId="0" applyFont="1" applyFill="1" applyBorder="1" applyAlignment="1">
      <alignment horizontal="center"/>
    </xf>
    <xf numFmtId="2" fontId="26" fillId="11" borderId="10" xfId="0" applyNumberFormat="1" applyFont="1" applyFill="1" applyBorder="1" applyAlignment="1">
      <alignment horizontal="center"/>
    </xf>
    <xf numFmtId="0" fontId="32" fillId="0" borderId="2" xfId="1" applyFont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3" fontId="26" fillId="7" borderId="10" xfId="0" applyNumberFormat="1" applyFont="1" applyFill="1" applyBorder="1" applyAlignment="1">
      <alignment horizontal="center"/>
    </xf>
    <xf numFmtId="2" fontId="7" fillId="6" borderId="2" xfId="0" applyNumberFormat="1" applyFont="1" applyFill="1" applyBorder="1" applyAlignment="1">
      <alignment horizontal="center"/>
    </xf>
    <xf numFmtId="3" fontId="7" fillId="6" borderId="2" xfId="0" applyNumberFormat="1" applyFont="1" applyFill="1" applyBorder="1" applyAlignment="1">
      <alignment horizontal="center"/>
    </xf>
    <xf numFmtId="4" fontId="7" fillId="6" borderId="10" xfId="0" applyNumberFormat="1" applyFont="1" applyFill="1" applyBorder="1" applyAlignment="1">
      <alignment horizontal="center"/>
    </xf>
    <xf numFmtId="0" fontId="31" fillId="0" borderId="12" xfId="0" applyFont="1" applyFill="1" applyBorder="1" applyAlignment="1">
      <alignment horizontal="center"/>
    </xf>
    <xf numFmtId="165" fontId="31" fillId="0" borderId="2" xfId="0" applyNumberFormat="1" applyFont="1" applyFill="1" applyBorder="1" applyAlignment="1">
      <alignment horizontal="center"/>
    </xf>
    <xf numFmtId="4" fontId="8" fillId="12" borderId="1" xfId="0" applyNumberFormat="1" applyFont="1" applyFill="1" applyBorder="1" applyAlignment="1">
      <alignment horizontal="center"/>
    </xf>
    <xf numFmtId="3" fontId="26" fillId="0" borderId="12" xfId="0" applyNumberFormat="1" applyFont="1" applyBorder="1" applyAlignment="1">
      <alignment horizontal="center"/>
    </xf>
    <xf numFmtId="2" fontId="31" fillId="0" borderId="2" xfId="0" applyNumberFormat="1" applyFont="1" applyBorder="1" applyAlignment="1">
      <alignment horizontal="center"/>
    </xf>
    <xf numFmtId="2" fontId="25" fillId="8" borderId="1" xfId="0" applyNumberFormat="1" applyFont="1" applyFill="1" applyBorder="1" applyAlignment="1">
      <alignment horizontal="center"/>
    </xf>
    <xf numFmtId="3" fontId="25" fillId="8" borderId="1" xfId="0" applyNumberFormat="1" applyFont="1" applyFill="1" applyBorder="1" applyAlignment="1">
      <alignment horizontal="center"/>
    </xf>
    <xf numFmtId="4" fontId="25" fillId="8" borderId="5" xfId="0" applyNumberFormat="1" applyFont="1" applyFill="1" applyBorder="1" applyAlignment="1">
      <alignment horizontal="center"/>
    </xf>
    <xf numFmtId="2" fontId="33" fillId="8" borderId="1" xfId="0" applyNumberFormat="1" applyFont="1" applyFill="1" applyBorder="1" applyAlignment="1">
      <alignment horizontal="center"/>
    </xf>
    <xf numFmtId="3" fontId="33" fillId="8" borderId="1" xfId="0" applyNumberFormat="1" applyFont="1" applyFill="1" applyBorder="1" applyAlignment="1">
      <alignment horizontal="center"/>
    </xf>
    <xf numFmtId="2" fontId="33" fillId="8" borderId="5" xfId="0" applyNumberFormat="1" applyFont="1" applyFill="1" applyBorder="1" applyAlignment="1">
      <alignment horizontal="center"/>
    </xf>
    <xf numFmtId="0" fontId="34" fillId="11" borderId="0" xfId="0" applyFont="1" applyFill="1"/>
    <xf numFmtId="0" fontId="35" fillId="0" borderId="0" xfId="0" applyFont="1"/>
    <xf numFmtId="0" fontId="33" fillId="8" borderId="5" xfId="0" applyFont="1" applyFill="1" applyBorder="1" applyAlignment="1">
      <alignment horizontal="center"/>
    </xf>
    <xf numFmtId="0" fontId="25" fillId="3" borderId="8" xfId="0" applyFont="1" applyFill="1" applyBorder="1"/>
    <xf numFmtId="2" fontId="29" fillId="0" borderId="2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left"/>
    </xf>
    <xf numFmtId="4" fontId="36" fillId="8" borderId="1" xfId="0" applyNumberFormat="1" applyFont="1" applyFill="1" applyBorder="1" applyAlignment="1">
      <alignment horizontal="center"/>
    </xf>
    <xf numFmtId="0" fontId="36" fillId="12" borderId="1" xfId="0" applyFont="1" applyFill="1" applyBorder="1" applyAlignment="1">
      <alignment horizontal="center"/>
    </xf>
    <xf numFmtId="3" fontId="36" fillId="8" borderId="1" xfId="0" applyNumberFormat="1" applyFont="1" applyFill="1" applyBorder="1" applyAlignment="1">
      <alignment horizontal="center"/>
    </xf>
    <xf numFmtId="2" fontId="36" fillId="12" borderId="1" xfId="0" applyNumberFormat="1" applyFont="1" applyFill="1" applyBorder="1" applyAlignment="1">
      <alignment horizontal="center"/>
    </xf>
    <xf numFmtId="2" fontId="36" fillId="8" borderId="5" xfId="0" applyNumberFormat="1" applyFont="1" applyFill="1" applyBorder="1" applyAlignment="1">
      <alignment horizontal="center"/>
    </xf>
    <xf numFmtId="4" fontId="36" fillId="12" borderId="1" xfId="0" applyNumberFormat="1" applyFont="1" applyFill="1" applyBorder="1" applyAlignment="1">
      <alignment horizontal="center"/>
    </xf>
    <xf numFmtId="0" fontId="37" fillId="0" borderId="0" xfId="1" applyFont="1"/>
    <xf numFmtId="0" fontId="36" fillId="8" borderId="1" xfId="0" applyFont="1" applyFill="1" applyBorder="1" applyAlignment="1">
      <alignment horizontal="center"/>
    </xf>
    <xf numFmtId="0" fontId="36" fillId="8" borderId="5" xfId="0" applyFont="1" applyFill="1" applyBorder="1" applyAlignment="1">
      <alignment horizontal="center"/>
    </xf>
    <xf numFmtId="2" fontId="36" fillId="8" borderId="1" xfId="0" applyNumberFormat="1" applyFont="1" applyFill="1" applyBorder="1" applyAlignment="1">
      <alignment horizontal="center"/>
    </xf>
    <xf numFmtId="0" fontId="18" fillId="3" borderId="4" xfId="1" applyFont="1" applyFill="1" applyBorder="1" applyAlignment="1">
      <alignment horizontal="center" wrapText="1"/>
    </xf>
    <xf numFmtId="0" fontId="18" fillId="3" borderId="5" xfId="1" applyFont="1" applyFill="1" applyBorder="1" applyAlignment="1">
      <alignment horizontal="center" wrapText="1"/>
    </xf>
    <xf numFmtId="0" fontId="18" fillId="3" borderId="8" xfId="1" applyFont="1" applyFill="1" applyBorder="1" applyAlignment="1">
      <alignment horizontal="center" wrapText="1"/>
    </xf>
    <xf numFmtId="0" fontId="18" fillId="3" borderId="12" xfId="1" applyFont="1" applyFill="1" applyBorder="1" applyAlignment="1">
      <alignment horizontal="center" wrapText="1"/>
    </xf>
    <xf numFmtId="0" fontId="18" fillId="3" borderId="3" xfId="1" applyFont="1" applyFill="1" applyBorder="1" applyAlignment="1">
      <alignment horizontal="center" wrapText="1"/>
    </xf>
    <xf numFmtId="0" fontId="18" fillId="3" borderId="1" xfId="1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B11:L38"/>
  <sheetViews>
    <sheetView zoomScale="88" zoomScaleNormal="88" workbookViewId="0">
      <selection activeCell="I39" sqref="I39"/>
    </sheetView>
  </sheetViews>
  <sheetFormatPr baseColWidth="10" defaultRowHeight="15" x14ac:dyDescent="0.25"/>
  <cols>
    <col min="1" max="1" width="4" customWidth="1"/>
    <col min="2" max="2" width="18.42578125" customWidth="1"/>
    <col min="3" max="3" width="16.7109375" customWidth="1"/>
    <col min="5" max="5" width="12.7109375" customWidth="1"/>
    <col min="6" max="6" width="11.7109375" customWidth="1"/>
    <col min="7" max="7" width="16.7109375" customWidth="1"/>
    <col min="9" max="9" width="12.140625" customWidth="1"/>
    <col min="11" max="11" width="14" customWidth="1"/>
  </cols>
  <sheetData>
    <row r="11" spans="2:12" ht="18" x14ac:dyDescent="0.25">
      <c r="B11" s="230" t="s">
        <v>46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3" spans="2:12" ht="15.75" thickBot="1" x14ac:dyDescent="0.3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2:12" ht="17.25" thickBot="1" x14ac:dyDescent="0.3">
      <c r="B14" s="73"/>
      <c r="C14" s="74" t="s">
        <v>0</v>
      </c>
      <c r="D14" s="234" t="s">
        <v>1</v>
      </c>
      <c r="E14" s="236" t="s">
        <v>2</v>
      </c>
      <c r="F14" s="237"/>
      <c r="G14" s="237"/>
      <c r="H14" s="237"/>
      <c r="I14" s="75"/>
      <c r="J14" s="76"/>
      <c r="K14" s="77" t="s">
        <v>3</v>
      </c>
      <c r="L14" s="238" t="s">
        <v>4</v>
      </c>
    </row>
    <row r="15" spans="2:12" ht="33.75" thickBot="1" x14ac:dyDescent="0.3">
      <c r="B15" s="78" t="s">
        <v>34</v>
      </c>
      <c r="C15" s="79" t="s">
        <v>5</v>
      </c>
      <c r="D15" s="235"/>
      <c r="E15" s="79" t="s">
        <v>11</v>
      </c>
      <c r="F15" s="74" t="s">
        <v>6</v>
      </c>
      <c r="G15" s="74" t="s">
        <v>7</v>
      </c>
      <c r="H15" s="80" t="s">
        <v>1</v>
      </c>
      <c r="I15" s="74" t="s">
        <v>8</v>
      </c>
      <c r="J15" s="80" t="s">
        <v>1</v>
      </c>
      <c r="K15" s="79" t="s">
        <v>9</v>
      </c>
      <c r="L15" s="239"/>
    </row>
    <row r="16" spans="2:12" ht="15.75" thickBot="1" x14ac:dyDescent="0.3">
      <c r="B16" s="2">
        <v>1998</v>
      </c>
      <c r="C16" s="11">
        <v>713.07749999999999</v>
      </c>
      <c r="D16" s="8" t="s">
        <v>10</v>
      </c>
      <c r="E16" s="6">
        <v>373092</v>
      </c>
      <c r="F16" s="6">
        <v>102293</v>
      </c>
      <c r="G16" s="13">
        <v>475385</v>
      </c>
      <c r="H16" s="8" t="s">
        <v>10</v>
      </c>
      <c r="I16" s="13">
        <v>2700</v>
      </c>
      <c r="J16" s="8"/>
      <c r="K16" s="16">
        <v>57.59</v>
      </c>
      <c r="L16" s="7" t="s">
        <v>10</v>
      </c>
    </row>
    <row r="17" spans="2:12" ht="15.75" thickBot="1" x14ac:dyDescent="0.3">
      <c r="B17" s="2">
        <v>1999</v>
      </c>
      <c r="C17" s="11">
        <v>723.71249999999998</v>
      </c>
      <c r="D17" s="5">
        <f>(C17- C16)/C16*100</f>
        <v>1.49142274156736</v>
      </c>
      <c r="E17" s="6">
        <v>387027</v>
      </c>
      <c r="F17" s="6">
        <v>95448</v>
      </c>
      <c r="G17" s="13">
        <v>482475</v>
      </c>
      <c r="H17" s="5">
        <f>(G17- G16)/G16*100</f>
        <v>1.4914227415673613</v>
      </c>
      <c r="I17" s="13">
        <v>2778</v>
      </c>
      <c r="J17" s="5">
        <f>(I17- I16)/I16*100</f>
        <v>2.8888888888888888</v>
      </c>
      <c r="K17" s="16">
        <v>56.22</v>
      </c>
      <c r="L17" s="17">
        <f>(K17-K16)</f>
        <v>-1.3700000000000045</v>
      </c>
    </row>
    <row r="18" spans="2:12" ht="15.75" thickBot="1" x14ac:dyDescent="0.3">
      <c r="B18" s="2">
        <v>2000</v>
      </c>
      <c r="C18" s="11">
        <v>702.43949999999995</v>
      </c>
      <c r="D18" s="5">
        <f t="shared" ref="D18:D35" si="0">(C18- C17)/C17*100</f>
        <v>-2.939426913311574</v>
      </c>
      <c r="E18" s="6">
        <v>359156</v>
      </c>
      <c r="F18" s="6">
        <v>109137</v>
      </c>
      <c r="G18" s="13">
        <v>468293</v>
      </c>
      <c r="H18" s="5">
        <f t="shared" ref="H18:H35" si="1">(G18- G17)/G17*100</f>
        <v>-2.9394269133115705</v>
      </c>
      <c r="I18" s="13">
        <v>2932</v>
      </c>
      <c r="J18" s="5">
        <f t="shared" ref="J18:J35" si="2">(I18- I17)/I17*100</f>
        <v>5.5435565154787616</v>
      </c>
      <c r="K18" s="16">
        <v>57.9</v>
      </c>
      <c r="L18" s="17">
        <f t="shared" ref="L18:L35" si="3">(K18-K17)</f>
        <v>1.6799999999999997</v>
      </c>
    </row>
    <row r="19" spans="2:12" ht="15.75" thickBot="1" x14ac:dyDescent="0.3">
      <c r="B19" s="2">
        <v>2001</v>
      </c>
      <c r="C19" s="11">
        <v>846.63400000000001</v>
      </c>
      <c r="D19" s="5">
        <f t="shared" si="0"/>
        <v>20.527675337164279</v>
      </c>
      <c r="E19" s="6">
        <v>385613</v>
      </c>
      <c r="F19" s="6">
        <v>112407</v>
      </c>
      <c r="G19" s="13">
        <v>498020</v>
      </c>
      <c r="H19" s="5">
        <f t="shared" si="1"/>
        <v>6.347948826909648</v>
      </c>
      <c r="I19" s="13">
        <v>3026</v>
      </c>
      <c r="J19" s="5">
        <f t="shared" si="2"/>
        <v>3.2060027285129604</v>
      </c>
      <c r="K19" s="16">
        <v>50.23</v>
      </c>
      <c r="L19" s="17">
        <f t="shared" si="3"/>
        <v>-7.6700000000000017</v>
      </c>
    </row>
    <row r="20" spans="2:12" ht="15.75" thickBot="1" x14ac:dyDescent="0.3">
      <c r="B20" s="3">
        <v>2002</v>
      </c>
      <c r="C20" s="12">
        <v>886.90359999999998</v>
      </c>
      <c r="D20" s="5">
        <f t="shared" si="0"/>
        <v>4.7564354845186907</v>
      </c>
      <c r="E20" s="9">
        <v>398991</v>
      </c>
      <c r="F20" s="9">
        <v>122717</v>
      </c>
      <c r="G20" s="14">
        <v>521708</v>
      </c>
      <c r="H20" s="5">
        <f t="shared" si="1"/>
        <v>4.7564354845186934</v>
      </c>
      <c r="I20" s="14">
        <v>3076</v>
      </c>
      <c r="J20" s="5">
        <f t="shared" si="2"/>
        <v>1.6523463317911435</v>
      </c>
      <c r="K20" s="18">
        <v>46.47</v>
      </c>
      <c r="L20" s="17">
        <f t="shared" si="3"/>
        <v>-3.759999999999998</v>
      </c>
    </row>
    <row r="21" spans="2:12" ht="15.75" thickBot="1" x14ac:dyDescent="0.3">
      <c r="B21" s="2">
        <v>2003</v>
      </c>
      <c r="C21" s="11">
        <v>947.48479999999995</v>
      </c>
      <c r="D21" s="5">
        <f t="shared" si="0"/>
        <v>6.8306408949067254</v>
      </c>
      <c r="E21" s="6">
        <v>410726</v>
      </c>
      <c r="F21" s="6">
        <v>146618</v>
      </c>
      <c r="G21" s="13">
        <v>557344</v>
      </c>
      <c r="H21" s="5">
        <f t="shared" si="1"/>
        <v>6.8306408949067299</v>
      </c>
      <c r="I21" s="13">
        <v>3127</v>
      </c>
      <c r="J21" s="5">
        <f t="shared" si="2"/>
        <v>1.6579973992197659</v>
      </c>
      <c r="K21" s="16">
        <v>52</v>
      </c>
      <c r="L21" s="17">
        <f t="shared" si="3"/>
        <v>5.5300000000000011</v>
      </c>
    </row>
    <row r="22" spans="2:12" ht="15.75" thickBot="1" x14ac:dyDescent="0.3">
      <c r="B22" s="2">
        <v>2004</v>
      </c>
      <c r="C22" s="11">
        <v>1000.6727</v>
      </c>
      <c r="D22" s="5">
        <f t="shared" si="0"/>
        <v>5.6135887351438267</v>
      </c>
      <c r="E22" s="6">
        <v>422775</v>
      </c>
      <c r="F22" s="6">
        <v>165856</v>
      </c>
      <c r="G22" s="13">
        <v>588631</v>
      </c>
      <c r="H22" s="5">
        <f t="shared" si="1"/>
        <v>5.6135887351438249</v>
      </c>
      <c r="I22" s="13">
        <v>3250</v>
      </c>
      <c r="J22" s="5">
        <f t="shared" si="2"/>
        <v>3.9334825711544612</v>
      </c>
      <c r="K22" s="16">
        <v>52.65</v>
      </c>
      <c r="L22" s="17">
        <f t="shared" si="3"/>
        <v>0.64999999999999858</v>
      </c>
    </row>
    <row r="23" spans="2:12" ht="15.75" thickBot="1" x14ac:dyDescent="0.3">
      <c r="B23" s="2">
        <v>2005</v>
      </c>
      <c r="C23" s="11">
        <v>1052.8610000000001</v>
      </c>
      <c r="D23" s="5">
        <f t="shared" si="0"/>
        <v>5.2153216531239579</v>
      </c>
      <c r="E23" s="6">
        <v>444824</v>
      </c>
      <c r="F23" s="6">
        <v>174506</v>
      </c>
      <c r="G23" s="13">
        <v>619330</v>
      </c>
      <c r="H23" s="5">
        <f t="shared" si="1"/>
        <v>5.2153216531239437</v>
      </c>
      <c r="I23" s="13">
        <v>3269</v>
      </c>
      <c r="J23" s="5">
        <f t="shared" si="2"/>
        <v>0.58461538461538465</v>
      </c>
      <c r="K23" s="16">
        <v>50.86</v>
      </c>
      <c r="L23" s="17">
        <f t="shared" si="3"/>
        <v>-1.7899999999999991</v>
      </c>
    </row>
    <row r="24" spans="2:12" ht="15.75" thickBot="1" x14ac:dyDescent="0.3">
      <c r="B24" s="2">
        <v>2006</v>
      </c>
      <c r="C24" s="11">
        <v>1391.2851000000001</v>
      </c>
      <c r="D24" s="5">
        <f t="shared" si="0"/>
        <v>32.143283871280246</v>
      </c>
      <c r="E24" s="6">
        <v>581625</v>
      </c>
      <c r="F24" s="6">
        <v>170421</v>
      </c>
      <c r="G24" s="13">
        <v>752046</v>
      </c>
      <c r="H24" s="5">
        <f t="shared" si="1"/>
        <v>21.428963557392667</v>
      </c>
      <c r="I24" s="13">
        <v>3583</v>
      </c>
      <c r="J24" s="5">
        <f t="shared" si="2"/>
        <v>9.6053839094524314</v>
      </c>
      <c r="K24" s="16">
        <v>55.26</v>
      </c>
      <c r="L24" s="17">
        <f t="shared" si="3"/>
        <v>4.3999999999999986</v>
      </c>
    </row>
    <row r="25" spans="2:12" ht="15.75" thickBot="1" x14ac:dyDescent="0.3">
      <c r="B25" s="2">
        <v>2007</v>
      </c>
      <c r="C25" s="11">
        <v>1515.7808500000001</v>
      </c>
      <c r="D25" s="5">
        <f t="shared" si="0"/>
        <v>8.9482558247766786</v>
      </c>
      <c r="E25" s="6">
        <v>649286</v>
      </c>
      <c r="F25" s="6">
        <v>170055</v>
      </c>
      <c r="G25" s="13">
        <v>819341</v>
      </c>
      <c r="H25" s="5">
        <f t="shared" si="1"/>
        <v>8.948255824776675</v>
      </c>
      <c r="I25" s="13">
        <v>3629</v>
      </c>
      <c r="J25" s="5">
        <f t="shared" si="2"/>
        <v>1.2838403572425341</v>
      </c>
      <c r="K25" s="16">
        <v>59.5</v>
      </c>
      <c r="L25" s="17">
        <f t="shared" si="3"/>
        <v>4.240000000000002</v>
      </c>
    </row>
    <row r="26" spans="2:12" ht="15.75" thickBot="1" x14ac:dyDescent="0.3">
      <c r="B26" s="3">
        <v>2008</v>
      </c>
      <c r="C26" s="11">
        <v>1522.2614000000001</v>
      </c>
      <c r="D26" s="5">
        <f t="shared" si="0"/>
        <v>0.42753871709092994</v>
      </c>
      <c r="E26" s="9">
        <v>658336</v>
      </c>
      <c r="F26" s="9">
        <v>164548</v>
      </c>
      <c r="G26" s="14">
        <v>822884</v>
      </c>
      <c r="H26" s="5">
        <f t="shared" si="1"/>
        <v>0.4324206893100675</v>
      </c>
      <c r="I26" s="14">
        <v>3894</v>
      </c>
      <c r="J26" s="5">
        <f t="shared" si="2"/>
        <v>7.3022871314411679</v>
      </c>
      <c r="K26" s="18">
        <v>58.75</v>
      </c>
      <c r="L26" s="17">
        <f t="shared" si="3"/>
        <v>-0.75</v>
      </c>
    </row>
    <row r="27" spans="2:12" ht="15.75" thickBot="1" x14ac:dyDescent="0.3">
      <c r="B27" s="2">
        <v>2009</v>
      </c>
      <c r="C27" s="11">
        <v>1412.13275</v>
      </c>
      <c r="D27" s="5">
        <f t="shared" si="0"/>
        <v>-7.2345426350559832</v>
      </c>
      <c r="E27" s="6">
        <v>648818</v>
      </c>
      <c r="F27" s="6">
        <v>114497</v>
      </c>
      <c r="G27" s="13">
        <v>763315</v>
      </c>
      <c r="H27" s="5">
        <f t="shared" si="1"/>
        <v>-7.2390519198331731</v>
      </c>
      <c r="I27" s="13">
        <v>4124</v>
      </c>
      <c r="J27" s="5">
        <f t="shared" si="2"/>
        <v>5.9065228556753979</v>
      </c>
      <c r="K27" s="16">
        <v>45.49</v>
      </c>
      <c r="L27" s="17">
        <f t="shared" si="3"/>
        <v>-13.259999999999998</v>
      </c>
    </row>
    <row r="28" spans="2:12" ht="15.75" thickBot="1" x14ac:dyDescent="0.3">
      <c r="B28" s="4">
        <v>2010</v>
      </c>
      <c r="C28" s="11">
        <v>1578.83</v>
      </c>
      <c r="D28" s="5">
        <f t="shared" si="0"/>
        <v>11.80464442879042</v>
      </c>
      <c r="E28" s="10">
        <v>671002</v>
      </c>
      <c r="F28" s="10">
        <v>118413</v>
      </c>
      <c r="G28" s="15">
        <v>789415</v>
      </c>
      <c r="H28" s="5">
        <f t="shared" si="1"/>
        <v>3.4192960966311423</v>
      </c>
      <c r="I28" s="15">
        <v>4542</v>
      </c>
      <c r="J28" s="5">
        <f t="shared" si="2"/>
        <v>10.135790494665374</v>
      </c>
      <c r="K28" s="19">
        <v>42.85</v>
      </c>
      <c r="L28" s="17">
        <f t="shared" si="3"/>
        <v>-2.6400000000000006</v>
      </c>
    </row>
    <row r="29" spans="2:12" ht="15.75" thickBot="1" x14ac:dyDescent="0.3">
      <c r="B29" s="2">
        <v>2011</v>
      </c>
      <c r="C29" s="11">
        <v>1860.5319999999999</v>
      </c>
      <c r="D29" s="5">
        <f t="shared" si="0"/>
        <v>17.842452955669703</v>
      </c>
      <c r="E29" s="6">
        <v>790726.1</v>
      </c>
      <c r="F29" s="6">
        <v>139539.9</v>
      </c>
      <c r="G29" s="13">
        <v>930266</v>
      </c>
      <c r="H29" s="5">
        <f t="shared" si="1"/>
        <v>17.842452955669703</v>
      </c>
      <c r="I29" s="13">
        <v>4691</v>
      </c>
      <c r="J29" s="5">
        <f t="shared" si="2"/>
        <v>3.2804931748128574</v>
      </c>
      <c r="K29" s="16">
        <v>45.32</v>
      </c>
      <c r="L29" s="17">
        <f t="shared" si="3"/>
        <v>2.4699999999999989</v>
      </c>
    </row>
    <row r="30" spans="2:12" ht="15.75" thickBot="1" x14ac:dyDescent="0.3">
      <c r="B30" s="2">
        <v>2012</v>
      </c>
      <c r="C30" s="11">
        <v>1923.46</v>
      </c>
      <c r="D30" s="5">
        <f t="shared" si="0"/>
        <v>3.3822584078102449</v>
      </c>
      <c r="E30" s="6">
        <v>817470.5</v>
      </c>
      <c r="F30" s="6">
        <v>144259.5</v>
      </c>
      <c r="G30" s="13">
        <v>961730</v>
      </c>
      <c r="H30" s="5">
        <f t="shared" si="1"/>
        <v>3.3822584078102396</v>
      </c>
      <c r="I30" s="13">
        <v>4964</v>
      </c>
      <c r="J30" s="5">
        <f t="shared" si="2"/>
        <v>5.8196546578554678</v>
      </c>
      <c r="K30" s="16">
        <v>43.04</v>
      </c>
      <c r="L30" s="17">
        <f t="shared" si="3"/>
        <v>-2.2800000000000011</v>
      </c>
    </row>
    <row r="31" spans="2:12" ht="15.75" thickBot="1" x14ac:dyDescent="0.3">
      <c r="B31" s="2">
        <v>2013</v>
      </c>
      <c r="C31" s="11">
        <v>2023.9639999999999</v>
      </c>
      <c r="D31" s="5">
        <f t="shared" si="0"/>
        <v>5.2251671467043712</v>
      </c>
      <c r="E31" s="6">
        <v>860184.7</v>
      </c>
      <c r="F31" s="6">
        <v>151797.29999999999</v>
      </c>
      <c r="G31" s="13">
        <v>1011982</v>
      </c>
      <c r="H31" s="5">
        <f t="shared" si="1"/>
        <v>5.2251671467043765</v>
      </c>
      <c r="I31" s="13">
        <v>5064</v>
      </c>
      <c r="J31" s="5">
        <f t="shared" si="2"/>
        <v>2.0145044319097503</v>
      </c>
      <c r="K31" s="16">
        <v>42.04</v>
      </c>
      <c r="L31" s="17">
        <f t="shared" si="3"/>
        <v>-1</v>
      </c>
    </row>
    <row r="32" spans="2:12" ht="15.75" thickBot="1" x14ac:dyDescent="0.3">
      <c r="B32" s="2">
        <v>2014</v>
      </c>
      <c r="C32" s="11">
        <v>2082.9520000000002</v>
      </c>
      <c r="D32" s="5">
        <f t="shared" si="0"/>
        <v>2.9144787160246075</v>
      </c>
      <c r="E32" s="6">
        <v>885254.6</v>
      </c>
      <c r="F32" s="6">
        <v>156221.4</v>
      </c>
      <c r="G32" s="13">
        <v>1041476</v>
      </c>
      <c r="H32" s="5">
        <f t="shared" si="1"/>
        <v>2.9144787160245933</v>
      </c>
      <c r="I32" s="13">
        <v>5133</v>
      </c>
      <c r="J32" s="5">
        <f t="shared" si="2"/>
        <v>1.3625592417061612</v>
      </c>
      <c r="K32" s="16">
        <v>42.72</v>
      </c>
      <c r="L32" s="17">
        <f t="shared" si="3"/>
        <v>0.67999999999999972</v>
      </c>
    </row>
    <row r="33" spans="2:12" ht="15.75" thickBot="1" x14ac:dyDescent="0.3">
      <c r="B33" s="2">
        <v>2015</v>
      </c>
      <c r="C33" s="11">
        <v>2389.944</v>
      </c>
      <c r="D33" s="5">
        <f t="shared" si="0"/>
        <v>14.738313700939806</v>
      </c>
      <c r="E33" s="6">
        <v>1015726.2</v>
      </c>
      <c r="F33" s="6">
        <v>179245.8</v>
      </c>
      <c r="G33" s="13">
        <v>1194972</v>
      </c>
      <c r="H33" s="5">
        <f t="shared" si="1"/>
        <v>14.73831370093982</v>
      </c>
      <c r="I33" s="13">
        <v>5200</v>
      </c>
      <c r="J33" s="5">
        <f t="shared" si="2"/>
        <v>1.3052795636080265</v>
      </c>
      <c r="K33" s="16">
        <v>49.22</v>
      </c>
      <c r="L33" s="17">
        <f t="shared" si="3"/>
        <v>6.5</v>
      </c>
    </row>
    <row r="34" spans="2:12" ht="15.75" thickBot="1" x14ac:dyDescent="0.3">
      <c r="B34" s="55">
        <v>2016</v>
      </c>
      <c r="C34" s="52">
        <v>3054.76</v>
      </c>
      <c r="D34" s="48">
        <f t="shared" si="0"/>
        <v>27.817220821910482</v>
      </c>
      <c r="E34" s="49">
        <v>1140785</v>
      </c>
      <c r="F34" s="49">
        <v>201315</v>
      </c>
      <c r="G34" s="53">
        <v>1357671</v>
      </c>
      <c r="H34" s="48">
        <f t="shared" si="1"/>
        <v>13.615298099034955</v>
      </c>
      <c r="I34" s="50">
        <v>5500</v>
      </c>
      <c r="J34" s="48">
        <f t="shared" si="2"/>
        <v>5.7692307692307692</v>
      </c>
      <c r="K34" s="54">
        <v>52.01</v>
      </c>
      <c r="L34" s="51">
        <f t="shared" si="3"/>
        <v>2.7899999999999991</v>
      </c>
    </row>
    <row r="35" spans="2:12" ht="17.25" thickBot="1" x14ac:dyDescent="0.3">
      <c r="B35" s="81">
        <v>2017</v>
      </c>
      <c r="C35" s="82">
        <v>3166.04</v>
      </c>
      <c r="D35" s="162">
        <f t="shared" si="0"/>
        <v>3.642839371996482</v>
      </c>
      <c r="E35" s="56">
        <v>1196074</v>
      </c>
      <c r="F35" s="56">
        <v>211072</v>
      </c>
      <c r="G35" s="56">
        <v>1407146</v>
      </c>
      <c r="H35" s="162">
        <f t="shared" si="1"/>
        <v>3.6441081823210486</v>
      </c>
      <c r="I35" s="56">
        <v>5550</v>
      </c>
      <c r="J35" s="162">
        <f t="shared" si="2"/>
        <v>0.90909090909090906</v>
      </c>
      <c r="K35" s="57">
        <v>53.38</v>
      </c>
      <c r="L35" s="17">
        <f t="shared" si="3"/>
        <v>1.3700000000000045</v>
      </c>
    </row>
    <row r="36" spans="2:12" ht="17.25" thickBot="1" x14ac:dyDescent="0.3">
      <c r="B36" s="201" t="s">
        <v>43</v>
      </c>
      <c r="C36" s="82">
        <v>2728.85</v>
      </c>
      <c r="D36" s="162"/>
      <c r="E36" s="56">
        <v>1039914</v>
      </c>
      <c r="F36" s="56">
        <v>172927</v>
      </c>
      <c r="G36" s="56">
        <v>1212841</v>
      </c>
      <c r="H36" s="162"/>
      <c r="I36" s="56">
        <v>5878</v>
      </c>
      <c r="J36" s="162">
        <v>5.9</v>
      </c>
      <c r="K36" s="57">
        <v>54.96</v>
      </c>
      <c r="L36" s="170"/>
    </row>
    <row r="37" spans="2:12" x14ac:dyDescent="0.25">
      <c r="B37" t="s">
        <v>30</v>
      </c>
    </row>
    <row r="38" spans="2:12" x14ac:dyDescent="0.25">
      <c r="B38" t="s">
        <v>47</v>
      </c>
    </row>
  </sheetData>
  <mergeCells count="3">
    <mergeCell ref="D14:D15"/>
    <mergeCell ref="E14:H14"/>
    <mergeCell ref="L14:L15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6:O28"/>
  <sheetViews>
    <sheetView zoomScale="70" zoomScaleNormal="70" workbookViewId="0">
      <selection activeCell="Q18" sqref="Q18"/>
    </sheetView>
  </sheetViews>
  <sheetFormatPr baseColWidth="10" defaultRowHeight="15" x14ac:dyDescent="0.25"/>
  <cols>
    <col min="1" max="1" width="15.28515625" customWidth="1"/>
    <col min="6" max="6" width="9.7109375" bestFit="1" customWidth="1"/>
    <col min="15" max="15" width="13.7109375" customWidth="1"/>
  </cols>
  <sheetData>
    <row r="6" spans="1:15" ht="24" thickBot="1" x14ac:dyDescent="0.4">
      <c r="A6" s="88" t="s">
        <v>41</v>
      </c>
    </row>
    <row r="7" spans="1:15" ht="15.75" thickBot="1" x14ac:dyDescent="0.3">
      <c r="A7" s="24" t="s">
        <v>26</v>
      </c>
      <c r="B7" s="20" t="s">
        <v>21</v>
      </c>
      <c r="C7" s="157" t="s">
        <v>12</v>
      </c>
      <c r="D7" s="20" t="s">
        <v>13</v>
      </c>
      <c r="E7" s="20" t="s">
        <v>14</v>
      </c>
      <c r="F7" s="157" t="s">
        <v>15</v>
      </c>
      <c r="G7" s="20" t="s">
        <v>16</v>
      </c>
      <c r="H7" s="157" t="s">
        <v>17</v>
      </c>
      <c r="I7" s="20" t="s">
        <v>18</v>
      </c>
      <c r="J7" s="31" t="s">
        <v>19</v>
      </c>
      <c r="K7" s="20" t="s">
        <v>22</v>
      </c>
      <c r="L7" s="20" t="s">
        <v>23</v>
      </c>
      <c r="M7" s="142" t="s">
        <v>24</v>
      </c>
      <c r="N7" s="20" t="s">
        <v>25</v>
      </c>
      <c r="O7" s="20" t="s">
        <v>20</v>
      </c>
    </row>
    <row r="8" spans="1:15" ht="18" thickBot="1" x14ac:dyDescent="0.35">
      <c r="A8" s="37">
        <v>2015</v>
      </c>
      <c r="B8" s="38">
        <v>5133</v>
      </c>
      <c r="C8" s="141">
        <v>43.76</v>
      </c>
      <c r="D8" s="158">
        <v>45.02</v>
      </c>
      <c r="E8" s="65">
        <v>51.73</v>
      </c>
      <c r="F8" s="141">
        <v>50.84</v>
      </c>
      <c r="G8" s="65">
        <v>45.89</v>
      </c>
      <c r="H8" s="141">
        <v>45.79</v>
      </c>
      <c r="I8" s="65">
        <v>50.14</v>
      </c>
      <c r="J8" s="64">
        <v>49.62</v>
      </c>
      <c r="K8" s="65">
        <v>51.11</v>
      </c>
      <c r="L8" s="65">
        <v>54.63</v>
      </c>
      <c r="M8" s="65">
        <v>53.17</v>
      </c>
      <c r="N8" s="144">
        <v>48.94</v>
      </c>
      <c r="O8" s="69">
        <v>49.22</v>
      </c>
    </row>
    <row r="9" spans="1:15" ht="18" thickBot="1" x14ac:dyDescent="0.35">
      <c r="A9" s="39">
        <v>2016</v>
      </c>
      <c r="B9" s="35">
        <v>5500</v>
      </c>
      <c r="C9" s="33">
        <v>41.16</v>
      </c>
      <c r="D9" s="34">
        <v>47.92</v>
      </c>
      <c r="E9" s="34">
        <v>49.11</v>
      </c>
      <c r="F9" s="33">
        <v>49.12</v>
      </c>
      <c r="G9" s="34">
        <v>52.94</v>
      </c>
      <c r="H9" s="33">
        <v>52.59</v>
      </c>
      <c r="I9" s="34">
        <v>56.1</v>
      </c>
      <c r="J9" s="32">
        <v>53.95</v>
      </c>
      <c r="K9" s="34">
        <v>55.63</v>
      </c>
      <c r="L9" s="34">
        <v>55.28</v>
      </c>
      <c r="M9" s="143">
        <v>54.6</v>
      </c>
      <c r="N9" s="145">
        <v>55.7</v>
      </c>
      <c r="O9" s="70">
        <v>52.01</v>
      </c>
    </row>
    <row r="10" spans="1:15" ht="18" thickBot="1" x14ac:dyDescent="0.35">
      <c r="A10" s="36">
        <v>2017</v>
      </c>
      <c r="B10" s="66">
        <v>5550</v>
      </c>
      <c r="C10" s="146">
        <v>45.25</v>
      </c>
      <c r="D10" s="118">
        <v>50.23</v>
      </c>
      <c r="E10" s="118">
        <v>49.82</v>
      </c>
      <c r="F10" s="146">
        <v>53.5</v>
      </c>
      <c r="G10" s="118">
        <v>52.11</v>
      </c>
      <c r="H10" s="146">
        <v>52.5</v>
      </c>
      <c r="I10" s="147">
        <v>56</v>
      </c>
      <c r="J10" s="146">
        <v>55.5</v>
      </c>
      <c r="K10" s="118">
        <v>55.6</v>
      </c>
      <c r="L10" s="118">
        <v>55.8</v>
      </c>
      <c r="M10" s="118">
        <v>55.5</v>
      </c>
      <c r="N10" s="116">
        <v>58.8</v>
      </c>
      <c r="O10" s="117">
        <v>53.38</v>
      </c>
    </row>
    <row r="11" spans="1:15" ht="19.5" thickBot="1" x14ac:dyDescent="0.35">
      <c r="A11" s="165" t="s">
        <v>43</v>
      </c>
      <c r="B11" s="66">
        <v>5878</v>
      </c>
      <c r="C11" s="199">
        <v>48.5</v>
      </c>
      <c r="D11" s="199">
        <v>51.2</v>
      </c>
      <c r="E11" s="199">
        <v>53.5</v>
      </c>
      <c r="F11" s="207">
        <v>54.5</v>
      </c>
      <c r="G11" s="208">
        <v>58.5</v>
      </c>
      <c r="H11" s="208">
        <v>54</v>
      </c>
      <c r="I11" s="208">
        <v>57.6</v>
      </c>
      <c r="J11" s="222">
        <v>56</v>
      </c>
      <c r="K11" s="118">
        <v>55.8</v>
      </c>
      <c r="L11" s="222">
        <v>60</v>
      </c>
      <c r="M11" s="222"/>
      <c r="N11" s="116"/>
      <c r="O11" s="200">
        <f>SUM(C11:N11)/10</f>
        <v>54.96</v>
      </c>
    </row>
    <row r="13" spans="1:15" ht="24" thickBot="1" x14ac:dyDescent="0.4">
      <c r="A13" s="88" t="s">
        <v>42</v>
      </c>
    </row>
    <row r="14" spans="1:15" ht="15.75" thickBot="1" x14ac:dyDescent="0.3">
      <c r="A14" s="27" t="s">
        <v>26</v>
      </c>
      <c r="B14" s="21" t="s">
        <v>21</v>
      </c>
      <c r="C14" s="137" t="s">
        <v>12</v>
      </c>
      <c r="D14" s="21" t="s">
        <v>13</v>
      </c>
      <c r="E14" s="22" t="s">
        <v>14</v>
      </c>
      <c r="F14" s="27" t="s">
        <v>15</v>
      </c>
      <c r="G14" s="21" t="s">
        <v>16</v>
      </c>
      <c r="H14" s="21" t="s">
        <v>17</v>
      </c>
      <c r="I14" s="21" t="s">
        <v>18</v>
      </c>
      <c r="J14" s="21" t="s">
        <v>19</v>
      </c>
      <c r="K14" s="21" t="s">
        <v>22</v>
      </c>
      <c r="L14" s="21" t="s">
        <v>23</v>
      </c>
      <c r="M14" s="21" t="s">
        <v>24</v>
      </c>
      <c r="N14" s="21" t="s">
        <v>25</v>
      </c>
      <c r="O14" s="22" t="s">
        <v>7</v>
      </c>
    </row>
    <row r="15" spans="1:15" ht="18" thickBot="1" x14ac:dyDescent="0.35">
      <c r="A15" s="40">
        <v>2015</v>
      </c>
      <c r="B15" s="41">
        <v>5133</v>
      </c>
      <c r="C15" s="138">
        <v>90522</v>
      </c>
      <c r="D15" s="61">
        <v>84116</v>
      </c>
      <c r="E15" s="60">
        <v>107009</v>
      </c>
      <c r="F15" s="62">
        <v>101775</v>
      </c>
      <c r="G15" s="61">
        <v>94928</v>
      </c>
      <c r="H15" s="61">
        <v>91666</v>
      </c>
      <c r="I15" s="61">
        <v>103720</v>
      </c>
      <c r="J15" s="61">
        <v>102644</v>
      </c>
      <c r="K15" s="61">
        <v>102316</v>
      </c>
      <c r="L15" s="61">
        <v>113008</v>
      </c>
      <c r="M15" s="61">
        <v>106439</v>
      </c>
      <c r="N15" s="61">
        <v>96831</v>
      </c>
      <c r="O15" s="71">
        <f>SUM(C15:N15)</f>
        <v>1194974</v>
      </c>
    </row>
    <row r="16" spans="1:15" ht="18" thickBot="1" x14ac:dyDescent="0.35">
      <c r="A16" s="42">
        <v>2016</v>
      </c>
      <c r="B16" s="43">
        <v>5500</v>
      </c>
      <c r="C16" s="139">
        <v>91231.139999999985</v>
      </c>
      <c r="D16" s="28">
        <v>95935.840000000011</v>
      </c>
      <c r="E16" s="30">
        <v>108852.31499999999</v>
      </c>
      <c r="F16" s="29">
        <v>105362.40000000001</v>
      </c>
      <c r="G16" s="28">
        <v>117341.51</v>
      </c>
      <c r="H16" s="28">
        <v>112805.55000000002</v>
      </c>
      <c r="I16" s="28">
        <v>124345.65000000002</v>
      </c>
      <c r="J16" s="28">
        <v>119580.175</v>
      </c>
      <c r="K16" s="28">
        <v>119326.35</v>
      </c>
      <c r="L16" s="28">
        <v>122528.12</v>
      </c>
      <c r="M16" s="28">
        <v>116903</v>
      </c>
      <c r="N16" s="28">
        <v>123459</v>
      </c>
      <c r="O16" s="72">
        <f>SUM(C16:N16)</f>
        <v>1357671.05</v>
      </c>
    </row>
    <row r="17" spans="1:15" ht="18" thickBot="1" x14ac:dyDescent="0.35">
      <c r="A17" s="67">
        <v>2017</v>
      </c>
      <c r="B17" s="66">
        <v>5550</v>
      </c>
      <c r="C17" s="140">
        <v>101208</v>
      </c>
      <c r="D17" s="115">
        <v>101474</v>
      </c>
      <c r="E17" s="115">
        <v>111429</v>
      </c>
      <c r="F17" s="140">
        <v>115800</v>
      </c>
      <c r="G17" s="115">
        <v>116552</v>
      </c>
      <c r="H17" s="115">
        <v>113636</v>
      </c>
      <c r="I17" s="115">
        <v>125252</v>
      </c>
      <c r="J17" s="115">
        <v>124134</v>
      </c>
      <c r="K17" s="115">
        <v>121212</v>
      </c>
      <c r="L17" s="115">
        <v>124805</v>
      </c>
      <c r="M17" s="115">
        <v>120129</v>
      </c>
      <c r="N17" s="115">
        <v>131515</v>
      </c>
      <c r="O17" s="151">
        <f>SUM(C17:N17)</f>
        <v>1407146</v>
      </c>
    </row>
    <row r="18" spans="1:15" ht="19.5" thickBot="1" x14ac:dyDescent="0.35">
      <c r="A18" s="166" t="s">
        <v>43</v>
      </c>
      <c r="B18" s="154">
        <v>5878</v>
      </c>
      <c r="C18" s="196">
        <v>109063</v>
      </c>
      <c r="D18" s="196">
        <v>103993</v>
      </c>
      <c r="E18" s="196">
        <v>120307</v>
      </c>
      <c r="F18" s="196">
        <v>118602</v>
      </c>
      <c r="G18" s="196">
        <v>131551</v>
      </c>
      <c r="H18" s="210">
        <v>117514</v>
      </c>
      <c r="I18" s="196">
        <v>129527</v>
      </c>
      <c r="J18" s="196">
        <v>125929</v>
      </c>
      <c r="K18" s="196">
        <v>121431</v>
      </c>
      <c r="L18" s="196">
        <v>134924</v>
      </c>
      <c r="M18" s="166"/>
      <c r="N18" s="166"/>
      <c r="O18" s="203">
        <f>SUM(C18:N18)</f>
        <v>1212841</v>
      </c>
    </row>
    <row r="20" spans="1:15" ht="24" thickBot="1" x14ac:dyDescent="0.4">
      <c r="A20" s="219" t="s">
        <v>45</v>
      </c>
    </row>
    <row r="21" spans="1:15" x14ac:dyDescent="0.25">
      <c r="A21" s="25" t="s">
        <v>26</v>
      </c>
      <c r="B21" s="23" t="s">
        <v>21</v>
      </c>
      <c r="C21" s="148" t="s">
        <v>12</v>
      </c>
      <c r="D21" s="23" t="s">
        <v>13</v>
      </c>
      <c r="E21" s="23" t="s">
        <v>14</v>
      </c>
      <c r="F21" s="148" t="s">
        <v>15</v>
      </c>
      <c r="G21" s="23" t="s">
        <v>16</v>
      </c>
      <c r="H21" s="148" t="s">
        <v>17</v>
      </c>
      <c r="I21" s="23" t="s">
        <v>18</v>
      </c>
      <c r="J21" s="23" t="s">
        <v>19</v>
      </c>
      <c r="K21" s="148" t="s">
        <v>22</v>
      </c>
      <c r="L21" s="23" t="s">
        <v>23</v>
      </c>
      <c r="M21" s="23" t="s">
        <v>24</v>
      </c>
      <c r="N21" s="23" t="s">
        <v>25</v>
      </c>
      <c r="O21" s="26" t="s">
        <v>7</v>
      </c>
    </row>
    <row r="22" spans="1:15" ht="18" thickBot="1" x14ac:dyDescent="0.35">
      <c r="A22" s="44">
        <v>2015</v>
      </c>
      <c r="B22" s="45">
        <v>5133</v>
      </c>
      <c r="C22" s="149">
        <v>181.04</v>
      </c>
      <c r="D22" s="63">
        <v>168.23</v>
      </c>
      <c r="E22" s="63">
        <v>214.02</v>
      </c>
      <c r="F22" s="149">
        <v>203.55</v>
      </c>
      <c r="G22" s="63">
        <v>189.85</v>
      </c>
      <c r="H22" s="149">
        <v>183.33</v>
      </c>
      <c r="I22" s="63">
        <v>207.44</v>
      </c>
      <c r="J22" s="63">
        <v>205.29</v>
      </c>
      <c r="K22" s="149">
        <v>204.63</v>
      </c>
      <c r="L22" s="63">
        <v>226.02</v>
      </c>
      <c r="M22" s="63">
        <v>212.88</v>
      </c>
      <c r="N22" s="63">
        <v>193.66</v>
      </c>
      <c r="O22" s="159">
        <f>SUM(C22:N22)</f>
        <v>2389.94</v>
      </c>
    </row>
    <row r="23" spans="1:15" ht="18" thickBot="1" x14ac:dyDescent="0.35">
      <c r="A23" s="153">
        <v>2016</v>
      </c>
      <c r="B23" s="154">
        <v>5500</v>
      </c>
      <c r="C23" s="155">
        <v>205.27006499999996</v>
      </c>
      <c r="D23" s="156">
        <v>215.85564000000002</v>
      </c>
      <c r="E23" s="156">
        <v>244.91770874999997</v>
      </c>
      <c r="F23" s="155">
        <v>237.06540000000004</v>
      </c>
      <c r="G23" s="156">
        <v>264.01839749999999</v>
      </c>
      <c r="H23" s="155">
        <v>253.81248750000003</v>
      </c>
      <c r="I23" s="156">
        <v>279.77771250000006</v>
      </c>
      <c r="J23" s="156">
        <v>269.05539375000001</v>
      </c>
      <c r="K23" s="155">
        <v>268.48428749999999</v>
      </c>
      <c r="L23" s="156">
        <v>275.68826999999999</v>
      </c>
      <c r="M23" s="156">
        <v>263.02999999999997</v>
      </c>
      <c r="N23" s="156">
        <v>277.77999999999997</v>
      </c>
      <c r="O23" s="160">
        <f>SUM(C23:N23)</f>
        <v>3054.7553625</v>
      </c>
    </row>
    <row r="24" spans="1:15" ht="18" thickBot="1" x14ac:dyDescent="0.35">
      <c r="A24" s="68">
        <v>2017</v>
      </c>
      <c r="B24" s="66">
        <v>5550</v>
      </c>
      <c r="C24" s="150">
        <v>227.71</v>
      </c>
      <c r="D24" s="116">
        <v>228.31</v>
      </c>
      <c r="E24" s="116">
        <v>250.71</v>
      </c>
      <c r="F24" s="150">
        <v>260.55</v>
      </c>
      <c r="G24" s="116">
        <v>262.24</v>
      </c>
      <c r="H24" s="150">
        <v>255.68</v>
      </c>
      <c r="I24" s="116">
        <v>281.81</v>
      </c>
      <c r="J24" s="116">
        <v>279.31</v>
      </c>
      <c r="K24" s="152">
        <v>272.72000000000003</v>
      </c>
      <c r="L24" s="116">
        <v>280.81</v>
      </c>
      <c r="M24" s="116">
        <v>270.29000000000002</v>
      </c>
      <c r="N24" s="116">
        <v>295.89999999999998</v>
      </c>
      <c r="O24" s="161">
        <f>SUM(C24:N24)</f>
        <v>3166.04</v>
      </c>
    </row>
    <row r="25" spans="1:15" ht="19.5" thickBot="1" x14ac:dyDescent="0.35">
      <c r="A25" s="202" t="s">
        <v>43</v>
      </c>
      <c r="B25" s="66">
        <v>5878</v>
      </c>
      <c r="C25" s="197">
        <v>245.39</v>
      </c>
      <c r="D25" s="197">
        <v>233.98</v>
      </c>
      <c r="E25" s="197">
        <v>270.69</v>
      </c>
      <c r="F25" s="197">
        <v>266.85000000000002</v>
      </c>
      <c r="G25" s="197">
        <v>295.98</v>
      </c>
      <c r="H25" s="211">
        <v>264.39999999999998</v>
      </c>
      <c r="I25" s="197">
        <v>291.44</v>
      </c>
      <c r="J25" s="197">
        <v>283.33999999999997</v>
      </c>
      <c r="K25" s="211">
        <v>273.20999999999998</v>
      </c>
      <c r="L25" s="116">
        <v>303.57</v>
      </c>
      <c r="M25" s="116"/>
      <c r="N25" s="116"/>
      <c r="O25" s="198">
        <f>SUM(C25:N25)</f>
        <v>2728.8500000000004</v>
      </c>
    </row>
    <row r="26" spans="1:15" ht="17.25" x14ac:dyDescent="0.3">
      <c r="A26" s="167"/>
      <c r="B26" s="163"/>
      <c r="C26" s="164"/>
      <c r="D26" s="164"/>
      <c r="E26" s="164"/>
      <c r="F26" s="164"/>
      <c r="G26" s="164"/>
      <c r="H26" s="164"/>
      <c r="I26" s="164"/>
      <c r="J26" s="164"/>
      <c r="K26" s="168"/>
      <c r="L26" s="164"/>
      <c r="M26" s="164"/>
      <c r="N26" s="164"/>
      <c r="O26" s="169"/>
    </row>
    <row r="27" spans="1:15" ht="15.75" x14ac:dyDescent="0.25">
      <c r="A27" s="223" t="s">
        <v>44</v>
      </c>
      <c r="B27" s="59"/>
      <c r="C27" s="46"/>
      <c r="D27" s="46"/>
      <c r="E27" s="46"/>
      <c r="F27" s="46"/>
      <c r="G27" s="46"/>
      <c r="H27" s="46"/>
      <c r="I27" s="46"/>
      <c r="J27" s="46"/>
      <c r="K27" s="47"/>
      <c r="L27" s="47"/>
      <c r="M27" s="47"/>
      <c r="N27" s="47"/>
      <c r="O27" s="58"/>
    </row>
    <row r="28" spans="1:15" x14ac:dyDescent="0.25">
      <c r="A28" t="s">
        <v>30</v>
      </c>
    </row>
  </sheetData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Q33"/>
  <sheetViews>
    <sheetView tabSelected="1" topLeftCell="F1" zoomScale="75" zoomScaleNormal="75" workbookViewId="0">
      <selection activeCell="I28" sqref="I28"/>
    </sheetView>
  </sheetViews>
  <sheetFormatPr baseColWidth="10" defaultRowHeight="15" x14ac:dyDescent="0.25"/>
  <cols>
    <col min="1" max="1" width="27.7109375" customWidth="1"/>
    <col min="2" max="2" width="12.42578125" customWidth="1"/>
    <col min="3" max="3" width="14.28515625" customWidth="1"/>
    <col min="4" max="4" width="13" customWidth="1"/>
    <col min="5" max="5" width="12.7109375" customWidth="1"/>
    <col min="6" max="6" width="19.28515625" customWidth="1"/>
    <col min="7" max="7" width="22.42578125" customWidth="1"/>
    <col min="8" max="8" width="13.7109375" bestFit="1" customWidth="1"/>
    <col min="9" max="9" width="14" customWidth="1"/>
    <col min="10" max="10" width="14.7109375" customWidth="1"/>
    <col min="11" max="11" width="18.7109375" customWidth="1"/>
    <col min="12" max="12" width="17.5703125" customWidth="1"/>
    <col min="13" max="13" width="12.140625" bestFit="1" customWidth="1"/>
    <col min="14" max="14" width="13.140625" customWidth="1"/>
    <col min="15" max="15" width="13" customWidth="1"/>
    <col min="16" max="16" width="19.42578125" bestFit="1" customWidth="1"/>
  </cols>
  <sheetData>
    <row r="2" spans="1:17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</row>
    <row r="3" spans="1:17" x14ac:dyDescent="0.25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</row>
    <row r="4" spans="1:17" x14ac:dyDescent="0.25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</row>
    <row r="5" spans="1:17" x14ac:dyDescent="0.25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</row>
    <row r="6" spans="1:17" ht="28.5" x14ac:dyDescent="0.45">
      <c r="A6" s="218" t="s">
        <v>49</v>
      </c>
      <c r="B6" s="83"/>
      <c r="C6" s="84"/>
      <c r="D6" s="83"/>
      <c r="E6" s="83"/>
      <c r="F6" s="83"/>
      <c r="G6" s="83"/>
      <c r="H6" s="83"/>
      <c r="I6" s="85"/>
      <c r="J6" s="85"/>
      <c r="K6" s="85"/>
      <c r="L6" s="85"/>
      <c r="M6" s="85"/>
      <c r="N6" s="85"/>
      <c r="O6" s="85"/>
      <c r="P6" s="86"/>
      <c r="Q6" s="87"/>
    </row>
    <row r="7" spans="1:17" ht="24" thickBot="1" x14ac:dyDescent="0.4">
      <c r="A7" s="88"/>
      <c r="B7" s="88"/>
      <c r="C7" s="89"/>
      <c r="D7" s="90"/>
      <c r="E7" s="90"/>
      <c r="F7" s="90"/>
      <c r="G7" s="90"/>
      <c r="H7" s="90"/>
      <c r="I7" s="91"/>
      <c r="J7" s="91"/>
      <c r="K7" s="91"/>
      <c r="L7" s="91"/>
      <c r="M7" s="91"/>
      <c r="N7" s="91"/>
      <c r="O7" s="91"/>
      <c r="P7" s="87"/>
      <c r="Q7" s="87"/>
    </row>
    <row r="8" spans="1:17" ht="16.5" thickBot="1" x14ac:dyDescent="0.3">
      <c r="A8" s="171"/>
      <c r="B8" s="92"/>
      <c r="C8" s="93" t="s">
        <v>31</v>
      </c>
      <c r="D8" s="94"/>
      <c r="E8" s="94"/>
      <c r="F8" s="172"/>
      <c r="G8" s="221" t="s">
        <v>39</v>
      </c>
      <c r="H8" s="95"/>
      <c r="I8" s="94"/>
      <c r="J8" s="94"/>
      <c r="K8" s="172"/>
      <c r="L8" s="221" t="s">
        <v>32</v>
      </c>
      <c r="M8" s="95"/>
      <c r="N8" s="96"/>
      <c r="O8" s="96"/>
      <c r="P8" s="172"/>
      <c r="Q8" s="87"/>
    </row>
    <row r="9" spans="1:17" ht="19.5" thickBot="1" x14ac:dyDescent="0.35">
      <c r="A9" s="97" t="s">
        <v>26</v>
      </c>
      <c r="B9" s="98">
        <v>2015</v>
      </c>
      <c r="C9" s="99">
        <v>2016</v>
      </c>
      <c r="D9" s="98">
        <v>2017</v>
      </c>
      <c r="E9" s="98">
        <v>2018</v>
      </c>
      <c r="F9" s="97" t="s">
        <v>35</v>
      </c>
      <c r="G9" s="100">
        <v>2015</v>
      </c>
      <c r="H9" s="100">
        <v>2016</v>
      </c>
      <c r="I9" s="98">
        <v>2017</v>
      </c>
      <c r="J9" s="98">
        <v>2018</v>
      </c>
      <c r="K9" s="97" t="s">
        <v>35</v>
      </c>
      <c r="L9" s="98">
        <v>2015</v>
      </c>
      <c r="M9" s="98">
        <v>2016</v>
      </c>
      <c r="N9" s="98">
        <v>2017</v>
      </c>
      <c r="O9" s="98">
        <v>2018</v>
      </c>
      <c r="P9" s="97" t="s">
        <v>35</v>
      </c>
      <c r="Q9" s="87"/>
    </row>
    <row r="10" spans="1:17" ht="15.75" x14ac:dyDescent="0.25">
      <c r="A10" s="101" t="s">
        <v>27</v>
      </c>
      <c r="B10" s="101"/>
      <c r="C10" s="102"/>
      <c r="D10" s="101"/>
      <c r="E10" s="101"/>
      <c r="F10" s="103"/>
      <c r="G10" s="104"/>
      <c r="H10" s="105"/>
      <c r="I10" s="105"/>
      <c r="J10" s="105"/>
      <c r="K10" s="106"/>
      <c r="L10" s="105"/>
      <c r="M10" s="105"/>
      <c r="N10" s="107"/>
      <c r="O10" s="107"/>
      <c r="P10" s="108"/>
      <c r="Q10" s="87"/>
    </row>
    <row r="11" spans="1:17" ht="15.75" x14ac:dyDescent="0.25">
      <c r="A11" s="120" t="s">
        <v>12</v>
      </c>
      <c r="B11" s="173">
        <v>43.76</v>
      </c>
      <c r="C11" s="174">
        <v>41.16</v>
      </c>
      <c r="D11" s="175">
        <v>45.25</v>
      </c>
      <c r="E11" s="175">
        <v>48.5</v>
      </c>
      <c r="F11" s="176">
        <v>3.25</v>
      </c>
      <c r="G11" s="177">
        <v>90522</v>
      </c>
      <c r="H11" s="178">
        <v>91231</v>
      </c>
      <c r="I11" s="178">
        <v>101208</v>
      </c>
      <c r="J11" s="178">
        <v>109063</v>
      </c>
      <c r="K11" s="179">
        <f>(J11-I11)/I11*100</f>
        <v>7.7612441704213104</v>
      </c>
      <c r="L11" s="180">
        <v>181.04</v>
      </c>
      <c r="M11" s="180">
        <v>205.27699999999999</v>
      </c>
      <c r="N11" s="181">
        <v>227.71</v>
      </c>
      <c r="O11" s="181">
        <v>245.39</v>
      </c>
      <c r="P11" s="179">
        <f>(O11-N11)/N11*100</f>
        <v>7.7642615607570935</v>
      </c>
      <c r="Q11" s="87"/>
    </row>
    <row r="12" spans="1:17" ht="15.75" x14ac:dyDescent="0.25">
      <c r="A12" s="120" t="s">
        <v>13</v>
      </c>
      <c r="B12" s="173">
        <v>45.02</v>
      </c>
      <c r="C12" s="174">
        <v>47.92</v>
      </c>
      <c r="D12" s="175">
        <v>50.23</v>
      </c>
      <c r="E12" s="175">
        <v>51.2</v>
      </c>
      <c r="F12" s="176">
        <v>0.97</v>
      </c>
      <c r="G12" s="177">
        <v>84116</v>
      </c>
      <c r="H12" s="178">
        <v>95936</v>
      </c>
      <c r="I12" s="178">
        <v>101474</v>
      </c>
      <c r="J12" s="178">
        <v>103993</v>
      </c>
      <c r="K12" s="179">
        <f t="shared" ref="K12" si="0">(J12-I12)/I12*100</f>
        <v>2.4824092871080277</v>
      </c>
      <c r="L12" s="180">
        <v>168.23</v>
      </c>
      <c r="M12" s="180">
        <v>215.86</v>
      </c>
      <c r="N12" s="181">
        <v>228.31</v>
      </c>
      <c r="O12" s="181">
        <v>233.98</v>
      </c>
      <c r="P12" s="179">
        <f t="shared" ref="P12" si="1">(O12-N12)/N12*100</f>
        <v>2.4834654636240145</v>
      </c>
      <c r="Q12" s="87"/>
    </row>
    <row r="13" spans="1:17" ht="15.75" x14ac:dyDescent="0.25">
      <c r="A13" s="120" t="s">
        <v>14</v>
      </c>
      <c r="B13" s="173">
        <v>51.73</v>
      </c>
      <c r="C13" s="174">
        <v>49.11</v>
      </c>
      <c r="D13" s="175">
        <v>49.82</v>
      </c>
      <c r="E13" s="175">
        <v>53.5</v>
      </c>
      <c r="F13" s="176">
        <v>3.68</v>
      </c>
      <c r="G13" s="177">
        <v>107009</v>
      </c>
      <c r="H13" s="178">
        <v>108852</v>
      </c>
      <c r="I13" s="178">
        <v>111429</v>
      </c>
      <c r="J13" s="178">
        <v>120307</v>
      </c>
      <c r="K13" s="179">
        <v>7.96</v>
      </c>
      <c r="L13" s="180">
        <v>214.02</v>
      </c>
      <c r="M13" s="180">
        <v>244.92</v>
      </c>
      <c r="N13" s="181">
        <v>250.71</v>
      </c>
      <c r="O13" s="181">
        <v>270.69</v>
      </c>
      <c r="P13" s="179">
        <v>7.96</v>
      </c>
      <c r="Q13" s="87"/>
    </row>
    <row r="14" spans="1:17" ht="15.75" x14ac:dyDescent="0.25">
      <c r="A14" s="120" t="s">
        <v>15</v>
      </c>
      <c r="B14" s="173">
        <v>50.84</v>
      </c>
      <c r="C14" s="174">
        <v>49.12</v>
      </c>
      <c r="D14" s="175">
        <v>53.5</v>
      </c>
      <c r="E14" s="175">
        <v>54.5</v>
      </c>
      <c r="F14" s="130">
        <v>1</v>
      </c>
      <c r="G14" s="177">
        <v>101775</v>
      </c>
      <c r="H14" s="178">
        <v>105362</v>
      </c>
      <c r="I14" s="178">
        <v>115800</v>
      </c>
      <c r="J14" s="178">
        <v>118602</v>
      </c>
      <c r="K14" s="179">
        <v>2.42</v>
      </c>
      <c r="L14" s="180">
        <v>203.55</v>
      </c>
      <c r="M14" s="180">
        <v>237.07</v>
      </c>
      <c r="N14" s="181">
        <v>260.55</v>
      </c>
      <c r="O14" s="181">
        <v>266.85000000000002</v>
      </c>
      <c r="P14" s="179">
        <v>2.42</v>
      </c>
      <c r="Q14" s="87"/>
    </row>
    <row r="15" spans="1:17" ht="15.75" x14ac:dyDescent="0.25">
      <c r="A15" s="120" t="s">
        <v>16</v>
      </c>
      <c r="B15" s="173">
        <v>45.89</v>
      </c>
      <c r="C15" s="174">
        <v>52.94</v>
      </c>
      <c r="D15" s="175">
        <v>52.11</v>
      </c>
      <c r="E15" s="212">
        <v>58.5</v>
      </c>
      <c r="F15" s="135">
        <v>6.39</v>
      </c>
      <c r="G15" s="177">
        <v>94928</v>
      </c>
      <c r="H15" s="178">
        <v>117342</v>
      </c>
      <c r="I15" s="178">
        <v>116552</v>
      </c>
      <c r="J15" s="213">
        <v>131551</v>
      </c>
      <c r="K15" s="135">
        <v>12.86</v>
      </c>
      <c r="L15" s="175">
        <v>189.85</v>
      </c>
      <c r="M15" s="180">
        <v>264.02</v>
      </c>
      <c r="N15" s="181">
        <v>262.24</v>
      </c>
      <c r="O15" s="214">
        <v>295.98</v>
      </c>
      <c r="P15" s="209">
        <v>12.86</v>
      </c>
      <c r="Q15" s="87"/>
    </row>
    <row r="16" spans="1:17" ht="15.75" x14ac:dyDescent="0.25">
      <c r="A16" s="120" t="s">
        <v>17</v>
      </c>
      <c r="B16" s="173">
        <v>45.79</v>
      </c>
      <c r="C16" s="174">
        <v>52.59</v>
      </c>
      <c r="D16" s="173">
        <v>52.5</v>
      </c>
      <c r="E16" s="215">
        <v>54</v>
      </c>
      <c r="F16" s="130">
        <v>1.5</v>
      </c>
      <c r="G16" s="177">
        <v>91666</v>
      </c>
      <c r="H16" s="178">
        <v>112806</v>
      </c>
      <c r="I16" s="178">
        <v>113636</v>
      </c>
      <c r="J16" s="216">
        <v>117514</v>
      </c>
      <c r="K16" s="130">
        <v>3.41</v>
      </c>
      <c r="L16" s="173">
        <v>183.33</v>
      </c>
      <c r="M16" s="173">
        <v>253.81</v>
      </c>
      <c r="N16" s="182">
        <v>255.68</v>
      </c>
      <c r="O16" s="217">
        <v>264.39999999999998</v>
      </c>
      <c r="P16" s="179">
        <v>3.41</v>
      </c>
      <c r="Q16" s="87"/>
    </row>
    <row r="17" spans="1:17" ht="15.75" x14ac:dyDescent="0.25">
      <c r="A17" s="120" t="s">
        <v>18</v>
      </c>
      <c r="B17" s="173">
        <v>50.14</v>
      </c>
      <c r="C17" s="183">
        <v>56.1</v>
      </c>
      <c r="D17" s="175">
        <v>56</v>
      </c>
      <c r="E17" s="215">
        <v>57.6</v>
      </c>
      <c r="F17" s="130">
        <v>1.6</v>
      </c>
      <c r="G17" s="177">
        <v>103720</v>
      </c>
      <c r="H17" s="178">
        <v>124346</v>
      </c>
      <c r="I17" s="178">
        <v>125252</v>
      </c>
      <c r="J17" s="216">
        <v>129527</v>
      </c>
      <c r="K17" s="130">
        <v>3.42</v>
      </c>
      <c r="L17" s="173">
        <v>207.44</v>
      </c>
      <c r="M17" s="173">
        <v>279.77999999999997</v>
      </c>
      <c r="N17" s="182">
        <v>281.81</v>
      </c>
      <c r="O17" s="220">
        <v>291.44</v>
      </c>
      <c r="P17" s="179" t="s">
        <v>38</v>
      </c>
      <c r="Q17" s="87"/>
    </row>
    <row r="18" spans="1:17" ht="15.75" x14ac:dyDescent="0.25">
      <c r="A18" s="120" t="s">
        <v>19</v>
      </c>
      <c r="B18" s="173">
        <v>49.62</v>
      </c>
      <c r="C18" s="183">
        <v>53.95</v>
      </c>
      <c r="D18" s="180">
        <v>55.5</v>
      </c>
      <c r="E18" s="224">
        <v>56</v>
      </c>
      <c r="F18" s="225">
        <v>0.5</v>
      </c>
      <c r="G18" s="177">
        <v>102644</v>
      </c>
      <c r="H18" s="178">
        <v>119580</v>
      </c>
      <c r="I18" s="178">
        <v>124134</v>
      </c>
      <c r="J18" s="226">
        <v>125929</v>
      </c>
      <c r="K18" s="227">
        <v>1.45</v>
      </c>
      <c r="L18" s="173">
        <v>205.29</v>
      </c>
      <c r="M18" s="173">
        <v>269.06</v>
      </c>
      <c r="N18" s="184">
        <v>279.31</v>
      </c>
      <c r="O18" s="228">
        <v>283.33999999999997</v>
      </c>
      <c r="P18" s="229">
        <v>1.45</v>
      </c>
      <c r="Q18" s="87"/>
    </row>
    <row r="19" spans="1:17" ht="15.75" x14ac:dyDescent="0.25">
      <c r="A19" s="120" t="s">
        <v>22</v>
      </c>
      <c r="B19" s="173">
        <v>51.11</v>
      </c>
      <c r="C19" s="183">
        <v>55.63</v>
      </c>
      <c r="D19" s="173">
        <v>55.6</v>
      </c>
      <c r="E19" s="231">
        <v>55.8</v>
      </c>
      <c r="F19" s="225">
        <v>0.2</v>
      </c>
      <c r="G19" s="177">
        <v>102316</v>
      </c>
      <c r="H19" s="178">
        <v>119326</v>
      </c>
      <c r="I19" s="178">
        <v>121212</v>
      </c>
      <c r="J19" s="226">
        <v>121431</v>
      </c>
      <c r="K19" s="227">
        <v>0.18</v>
      </c>
      <c r="L19" s="173">
        <v>204.63</v>
      </c>
      <c r="M19" s="173">
        <v>268.48</v>
      </c>
      <c r="N19" s="182">
        <v>272.72000000000003</v>
      </c>
      <c r="O19" s="232">
        <v>273.20999999999998</v>
      </c>
      <c r="P19" s="229">
        <v>0.18</v>
      </c>
      <c r="Q19" s="87"/>
    </row>
    <row r="20" spans="1:17" ht="15.75" x14ac:dyDescent="0.25">
      <c r="A20" s="120" t="s">
        <v>23</v>
      </c>
      <c r="B20" s="120">
        <v>54.63</v>
      </c>
      <c r="C20" s="131">
        <v>55.28</v>
      </c>
      <c r="D20" s="120">
        <v>55.8</v>
      </c>
      <c r="E20" s="233">
        <v>60</v>
      </c>
      <c r="F20" s="227">
        <v>4.2</v>
      </c>
      <c r="G20" s="133">
        <v>113008</v>
      </c>
      <c r="H20" s="134">
        <v>122528</v>
      </c>
      <c r="I20" s="134">
        <v>124805</v>
      </c>
      <c r="J20" s="226">
        <v>134924</v>
      </c>
      <c r="K20" s="227">
        <v>8.1</v>
      </c>
      <c r="L20" s="120">
        <v>226.02</v>
      </c>
      <c r="M20" s="120">
        <v>275.69</v>
      </c>
      <c r="N20" s="136">
        <v>280.81</v>
      </c>
      <c r="O20" s="232">
        <v>303.57</v>
      </c>
      <c r="P20" s="229">
        <v>8.1</v>
      </c>
      <c r="Q20" s="87"/>
    </row>
    <row r="21" spans="1:17" ht="15.75" x14ac:dyDescent="0.25">
      <c r="A21" s="120" t="s">
        <v>24</v>
      </c>
      <c r="B21" s="120">
        <v>53.17</v>
      </c>
      <c r="C21" s="131">
        <v>54.6</v>
      </c>
      <c r="D21" s="120">
        <v>55.5</v>
      </c>
      <c r="E21" s="120"/>
      <c r="F21" s="132"/>
      <c r="G21" s="133">
        <v>106439</v>
      </c>
      <c r="H21" s="134">
        <v>116903</v>
      </c>
      <c r="I21" s="134">
        <v>120129</v>
      </c>
      <c r="J21" s="134"/>
      <c r="K21" s="135"/>
      <c r="L21" s="120">
        <v>212.88</v>
      </c>
      <c r="M21" s="120">
        <v>263.02999999999997</v>
      </c>
      <c r="N21" s="136">
        <v>270.29000000000002</v>
      </c>
      <c r="O21" s="119"/>
      <c r="P21" s="179"/>
      <c r="Q21" s="87"/>
    </row>
    <row r="22" spans="1:17" ht="16.5" thickBot="1" x14ac:dyDescent="0.3">
      <c r="A22" s="185" t="s">
        <v>25</v>
      </c>
      <c r="B22" s="120">
        <v>48.94</v>
      </c>
      <c r="C22" s="131">
        <v>55.7</v>
      </c>
      <c r="D22" s="120">
        <v>58.8</v>
      </c>
      <c r="E22" s="120"/>
      <c r="F22" s="132"/>
      <c r="G22" s="133">
        <v>96831</v>
      </c>
      <c r="H22" s="134">
        <v>123459</v>
      </c>
      <c r="I22" s="134">
        <v>131515</v>
      </c>
      <c r="J22" s="134"/>
      <c r="K22" s="135"/>
      <c r="L22" s="120">
        <v>193.66</v>
      </c>
      <c r="M22" s="120">
        <v>277.77999999999997</v>
      </c>
      <c r="N22" s="136">
        <v>295.89999999999998</v>
      </c>
      <c r="O22" s="136"/>
      <c r="P22" s="179"/>
      <c r="Q22" s="87"/>
    </row>
    <row r="23" spans="1:17" ht="21.75" thickBot="1" x14ac:dyDescent="0.4">
      <c r="A23" s="121" t="s">
        <v>7</v>
      </c>
      <c r="B23" s="121">
        <f>SUM(B11:B22)/12</f>
        <v>49.220000000000006</v>
      </c>
      <c r="C23" s="122">
        <f>SUM(C11:C22)/12</f>
        <v>52.008333333333347</v>
      </c>
      <c r="D23" s="123">
        <f>SUM(D11:D22)/12</f>
        <v>53.384166666666658</v>
      </c>
      <c r="E23" s="204">
        <f>SUM(E11:E22)/10</f>
        <v>54.96</v>
      </c>
      <c r="F23" s="121"/>
      <c r="G23" s="124">
        <f>SUM(G11:G22)</f>
        <v>1194974</v>
      </c>
      <c r="H23" s="125">
        <f>SUM(H11:H22)</f>
        <v>1357671</v>
      </c>
      <c r="I23" s="126">
        <f>SUM(I11:I22)</f>
        <v>1407146</v>
      </c>
      <c r="J23" s="205">
        <f>SUM(J11:J22)</f>
        <v>1212841</v>
      </c>
      <c r="K23" s="186"/>
      <c r="L23" s="127">
        <f>SUM(L11:L22)</f>
        <v>2389.94</v>
      </c>
      <c r="M23" s="127">
        <f>SUM(M11:M22)</f>
        <v>3054.777</v>
      </c>
      <c r="N23" s="128">
        <f>SUM(N11:N22)</f>
        <v>3166.04</v>
      </c>
      <c r="O23" s="206">
        <f>SUM(O11:O22)</f>
        <v>2728.8500000000004</v>
      </c>
      <c r="P23" s="186"/>
      <c r="Q23" s="87"/>
    </row>
    <row r="24" spans="1:17" ht="19.5" thickBot="1" x14ac:dyDescent="0.35">
      <c r="A24" s="109" t="s">
        <v>40</v>
      </c>
      <c r="B24" s="109"/>
      <c r="C24" s="110"/>
      <c r="D24" s="110"/>
      <c r="E24" s="110"/>
      <c r="F24" s="110"/>
      <c r="G24" s="110"/>
      <c r="H24" s="110"/>
      <c r="I24" s="87"/>
      <c r="J24" s="87"/>
      <c r="K24" s="87"/>
      <c r="L24" s="87"/>
      <c r="M24" s="87"/>
      <c r="N24" s="87"/>
      <c r="O24" s="87"/>
      <c r="P24" s="87"/>
      <c r="Q24" s="87"/>
    </row>
    <row r="25" spans="1:17" ht="19.5" thickBot="1" x14ac:dyDescent="0.35">
      <c r="A25" s="187" t="s">
        <v>33</v>
      </c>
      <c r="B25" s="188">
        <v>5133</v>
      </c>
      <c r="C25" s="189"/>
      <c r="D25" s="110"/>
      <c r="E25" s="110"/>
      <c r="F25" s="110"/>
      <c r="G25" s="110"/>
      <c r="H25" s="110"/>
      <c r="I25" s="87"/>
      <c r="J25" s="87"/>
      <c r="K25" s="87"/>
      <c r="L25" s="87"/>
      <c r="M25" s="87"/>
      <c r="N25" s="87"/>
      <c r="O25" s="87"/>
      <c r="P25" s="87"/>
      <c r="Q25" s="87"/>
    </row>
    <row r="26" spans="1:17" ht="18" thickBot="1" x14ac:dyDescent="0.35">
      <c r="A26" s="187" t="s">
        <v>28</v>
      </c>
      <c r="B26" s="190">
        <v>5500</v>
      </c>
      <c r="C26" s="191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</row>
    <row r="27" spans="1:17" ht="19.5" thickBot="1" x14ac:dyDescent="0.35">
      <c r="A27" s="192" t="s">
        <v>29</v>
      </c>
      <c r="B27" s="111">
        <v>5550</v>
      </c>
      <c r="C27" s="191"/>
      <c r="D27" s="87"/>
      <c r="E27" s="87"/>
      <c r="F27" s="87"/>
      <c r="G27" s="112"/>
      <c r="H27" s="87"/>
      <c r="I27" s="87"/>
      <c r="J27" s="87"/>
      <c r="K27" s="87"/>
      <c r="L27" s="87"/>
      <c r="M27" s="87"/>
      <c r="N27" s="87"/>
      <c r="O27" s="87"/>
      <c r="P27" s="87"/>
      <c r="Q27" s="87"/>
    </row>
    <row r="28" spans="1:17" ht="19.5" thickBot="1" x14ac:dyDescent="0.35">
      <c r="A28" s="193" t="s">
        <v>36</v>
      </c>
      <c r="B28" s="194">
        <v>5878</v>
      </c>
      <c r="C28" s="191"/>
      <c r="D28" s="87"/>
      <c r="E28" s="87"/>
      <c r="F28" s="87"/>
      <c r="G28" s="112"/>
      <c r="H28" s="87"/>
      <c r="I28" s="87"/>
      <c r="J28" s="87"/>
      <c r="K28" s="87"/>
      <c r="L28" s="87"/>
      <c r="M28" s="87"/>
      <c r="N28" s="87"/>
      <c r="O28" s="87"/>
      <c r="P28" s="87"/>
      <c r="Q28" s="87"/>
    </row>
    <row r="29" spans="1:17" ht="15.75" x14ac:dyDescent="0.25">
      <c r="A29" s="129" t="s">
        <v>37</v>
      </c>
      <c r="B29" s="113"/>
      <c r="C29" s="114"/>
      <c r="D29" s="114"/>
      <c r="E29" s="114"/>
      <c r="F29" s="195"/>
      <c r="G29" s="195"/>
      <c r="H29" s="87"/>
      <c r="I29" s="87"/>
      <c r="J29" s="87"/>
      <c r="K29" s="87"/>
      <c r="L29" s="87"/>
      <c r="M29" s="87"/>
      <c r="N29" s="87"/>
      <c r="O29" s="87"/>
      <c r="P29" s="87"/>
      <c r="Q29" s="87"/>
    </row>
    <row r="30" spans="1:17" ht="15.75" x14ac:dyDescent="0.25">
      <c r="A30" s="129" t="s">
        <v>48</v>
      </c>
      <c r="B30" s="113"/>
      <c r="C30" s="114"/>
      <c r="D30" s="114"/>
      <c r="E30" s="114"/>
      <c r="F30" s="195"/>
      <c r="G30" s="195"/>
      <c r="H30" s="87"/>
      <c r="I30" s="87"/>
      <c r="J30" s="87"/>
      <c r="K30" s="87"/>
      <c r="L30" s="87"/>
      <c r="M30" s="87"/>
      <c r="N30" s="87"/>
      <c r="O30" s="87"/>
      <c r="P30" s="87"/>
      <c r="Q30" s="87"/>
    </row>
    <row r="31" spans="1:17" x14ac:dyDescent="0.25">
      <c r="A31" s="87" t="s">
        <v>30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</row>
    <row r="32" spans="1:17" x14ac:dyDescent="0.25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</row>
    <row r="33" spans="1:17" x14ac:dyDescent="0.25">
      <c r="A33" s="87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</row>
  </sheetData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Historica</vt:lpstr>
      <vt:lpstr>Comp 1</vt:lpstr>
      <vt:lpstr>Comp 2</vt:lpstr>
    </vt:vector>
  </TitlesOfParts>
  <Company>SE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gilberto.rivera</dc:creator>
  <cp:lastModifiedBy>Ana Karina Granados Ruiz</cp:lastModifiedBy>
  <cp:lastPrinted>2018-11-08T18:15:47Z</cp:lastPrinted>
  <dcterms:created xsi:type="dcterms:W3CDTF">2016-11-23T17:47:29Z</dcterms:created>
  <dcterms:modified xsi:type="dcterms:W3CDTF">2018-11-12T18:00:00Z</dcterms:modified>
</cp:coreProperties>
</file>